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150" yWindow="570" windowWidth="24240" windowHeight="11955"/>
  </bookViews>
  <sheets>
    <sheet name="Հավելված 3 Մաս 2" sheetId="1" r:id="rId1"/>
    <sheet name="Հավելված 3 Մաս 3" sheetId="2" r:id="rId2"/>
    <sheet name="Հավելված 3 Մաս4" sheetId="3" r:id="rId3"/>
  </sheets>
  <definedNames>
    <definedName name="_ftn1" localSheetId="0">#REF!</definedName>
    <definedName name="_ftn1" localSheetId="1">#REF!</definedName>
    <definedName name="_ftn10" localSheetId="0">#REF!</definedName>
    <definedName name="_ftn10" localSheetId="1">#REF!</definedName>
    <definedName name="_ftn11" localSheetId="0">#REF!</definedName>
    <definedName name="_ftn11" localSheetId="1">#REF!</definedName>
    <definedName name="_ftn12" localSheetId="0">#REF!</definedName>
    <definedName name="_ftn12" localSheetId="1">#REF!</definedName>
    <definedName name="_ftn13" localSheetId="0">#REF!</definedName>
    <definedName name="_ftn13" localSheetId="1">#REF!</definedName>
    <definedName name="_ftn14" localSheetId="0">#REF!</definedName>
    <definedName name="_ftn14" localSheetId="1">#REF!</definedName>
    <definedName name="_ftn15" localSheetId="0">#REF!</definedName>
    <definedName name="_ftn15" localSheetId="1">#REF!</definedName>
    <definedName name="_ftn16" localSheetId="0">#REF!</definedName>
    <definedName name="_ftn16" localSheetId="1">#REF!</definedName>
    <definedName name="_ftn17" localSheetId="0">#REF!</definedName>
    <definedName name="_ftn17" localSheetId="1">#REF!</definedName>
    <definedName name="_ftn18" localSheetId="0">#REF!</definedName>
    <definedName name="_ftn18" localSheetId="1">#REF!</definedName>
    <definedName name="_ftn19" localSheetId="0">'Հավելված 3 Մաս 2'!$B$82</definedName>
    <definedName name="_ftn19" localSheetId="1">#REF!</definedName>
    <definedName name="_ftn2" localSheetId="0">#REF!</definedName>
    <definedName name="_ftn2" localSheetId="1">#REF!</definedName>
    <definedName name="_ftn20" localSheetId="0">'Հավելված 3 Մաս 2'!$B$83</definedName>
    <definedName name="_ftn20" localSheetId="1">#REF!</definedName>
    <definedName name="_ftn21" localSheetId="0">'Հավելված 3 Մաս 2'!$B$84</definedName>
    <definedName name="_ftn21" localSheetId="1">'Հավելված 3 Մաս 3'!$B$28</definedName>
    <definedName name="_ftn22" localSheetId="0">'Հավելված 3 Մաս 2'!$B$85</definedName>
    <definedName name="_ftn22" localSheetId="1">'Հավելված 3 Մաս 3'!$B$29</definedName>
    <definedName name="_ftn3" localSheetId="0">#REF!</definedName>
    <definedName name="_ftn3" localSheetId="1">#REF!</definedName>
    <definedName name="_ftn4" localSheetId="0">#REF!</definedName>
    <definedName name="_ftn4" localSheetId="1">#REF!</definedName>
    <definedName name="_ftn5" localSheetId="0">#REF!</definedName>
    <definedName name="_ftn5" localSheetId="1">#REF!</definedName>
    <definedName name="_ftn6" localSheetId="0">#REF!</definedName>
    <definedName name="_ftn6" localSheetId="1">#REF!</definedName>
    <definedName name="_ftn7" localSheetId="0">#REF!</definedName>
    <definedName name="_ftn7" localSheetId="1">#REF!</definedName>
    <definedName name="_ftn8" localSheetId="0">#REF!</definedName>
    <definedName name="_ftn8" localSheetId="1">#REF!</definedName>
    <definedName name="_ftn9" localSheetId="0">#REF!</definedName>
    <definedName name="_ftn9" localSheetId="1">#REF!</definedName>
    <definedName name="_ftnref1" localSheetId="0">'Հավելված 3 Մաս 2'!$B$2</definedName>
    <definedName name="_ftnref1" localSheetId="1">#REF!</definedName>
    <definedName name="_ftnref10" localSheetId="0">'Հավելված 3 Մաս 2'!$E$35</definedName>
    <definedName name="_ftnref10" localSheetId="1">#REF!</definedName>
    <definedName name="_ftnref11" localSheetId="0">'Հավելված 3 Մաս 2'!$E$61</definedName>
    <definedName name="_ftnref11" localSheetId="1">#REF!</definedName>
    <definedName name="_ftnref12" localSheetId="0">#REF!</definedName>
    <definedName name="_ftnref12" localSheetId="1">'Հավելված 3 Մաս 3'!$B$6</definedName>
    <definedName name="_ftnref13" localSheetId="0">#REF!</definedName>
    <definedName name="_ftnref13" localSheetId="1">#REF!</definedName>
    <definedName name="_ftnref14" localSheetId="0">#REF!</definedName>
    <definedName name="_ftnref14" localSheetId="1">#REF!</definedName>
    <definedName name="_ftnref15" localSheetId="0">#REF!</definedName>
    <definedName name="_ftnref15" localSheetId="1">#REF!</definedName>
    <definedName name="_ftnref16" localSheetId="0">#REF!</definedName>
    <definedName name="_ftnref16" localSheetId="1">#REF!</definedName>
    <definedName name="_ftnref17" localSheetId="0">#REF!</definedName>
    <definedName name="_ftnref17" localSheetId="1">#REF!</definedName>
    <definedName name="_ftnref18" localSheetId="0">#REF!</definedName>
    <definedName name="_ftnref18" localSheetId="1">#REF!</definedName>
    <definedName name="_ftnref19" localSheetId="0">#REF!</definedName>
    <definedName name="_ftnref19" localSheetId="1">#REF!</definedName>
    <definedName name="_ftnref2" localSheetId="0">#REF!</definedName>
    <definedName name="_ftnref2" localSheetId="1">#REF!</definedName>
    <definedName name="_ftnref20" localSheetId="0">#REF!</definedName>
    <definedName name="_ftnref20" localSheetId="1">#REF!</definedName>
    <definedName name="_ftnref21" localSheetId="0">#REF!</definedName>
    <definedName name="_ftnref21" localSheetId="1">#REF!</definedName>
    <definedName name="_ftnref22" localSheetId="0">#REF!</definedName>
    <definedName name="_ftnref22" localSheetId="1">#REF!</definedName>
    <definedName name="_ftnref3" localSheetId="0">#REF!</definedName>
    <definedName name="_ftnref3" localSheetId="1">#REF!</definedName>
    <definedName name="_ftnref4" localSheetId="0">'Հավելված 3 Մաս 2'!$B$11</definedName>
    <definedName name="_ftnref4" localSheetId="1">#REF!</definedName>
    <definedName name="_ftnref5" localSheetId="0">'Հավելված 3 Մաս 2'!$E$11</definedName>
    <definedName name="_ftnref5" localSheetId="1">#REF!</definedName>
    <definedName name="_ftnref6" localSheetId="0">'Հավելված 3 Մաս 2'!$C$19</definedName>
    <definedName name="_ftnref6" localSheetId="1">#REF!</definedName>
    <definedName name="_ftnref7" localSheetId="0">'Հավելված 3 Մաս 2'!$E$19</definedName>
    <definedName name="_ftnref7" localSheetId="1">#REF!</definedName>
    <definedName name="_ftnref8" localSheetId="0">'Հավելված 3 Մաս 2'!$D$23</definedName>
    <definedName name="_ftnref8" localSheetId="1">#REF!</definedName>
    <definedName name="_ftnref9" localSheetId="0">#REF!</definedName>
    <definedName name="_ftnref9" localSheetId="1">#REF!</definedName>
    <definedName name="_GoBack" localSheetId="2">#REF!</definedName>
    <definedName name="_Toc462743052" localSheetId="0">#REF!</definedName>
    <definedName name="_Toc462743052" localSheetId="1">#REF!</definedName>
    <definedName name="_Toc501014755" localSheetId="0">'Հավելված 3 Մաս 2'!$B$2</definedName>
    <definedName name="_Toc501014755" localSheetId="1">#REF!</definedName>
    <definedName name="_Toc501014756" localSheetId="0">#REF!</definedName>
    <definedName name="_Toc501014756" localSheetId="1">#REF!</definedName>
    <definedName name="_Toc501014757" localSheetId="0">#REF!</definedName>
    <definedName name="_Toc501014757" localSheetId="1">#REF!</definedName>
    <definedName name="AgencyCode" localSheetId="0">#REF!</definedName>
    <definedName name="AgencyCode" localSheetId="1">#REF!</definedName>
    <definedName name="AgencyCode">#REF!</definedName>
    <definedName name="AgencyName" localSheetId="0">#REF!</definedName>
    <definedName name="AgencyName" localSheetId="1">#REF!</definedName>
    <definedName name="AgencyName">#REF!</definedName>
    <definedName name="Functional1" localSheetId="0">#REF!</definedName>
    <definedName name="Functional1" localSheetId="1">#REF!</definedName>
    <definedName name="Functional1">#REF!</definedName>
    <definedName name="PANature" localSheetId="0">#REF!</definedName>
    <definedName name="PANature" localSheetId="1">#REF!</definedName>
    <definedName name="PANature">#REF!</definedName>
    <definedName name="PAType" localSheetId="0">#REF!</definedName>
    <definedName name="PAType" localSheetId="1">#REF!</definedName>
    <definedName name="PAType">#REF!</definedName>
    <definedName name="Performance2" localSheetId="0">#REF!</definedName>
    <definedName name="Performance2" localSheetId="1">#REF!</definedName>
    <definedName name="Performance2">#REF!</definedName>
    <definedName name="PerformanceType" localSheetId="0">#REF!</definedName>
    <definedName name="PerformanceType" localSheetId="1">#REF!</definedName>
    <definedName name="PerformanceType">#REF!</definedName>
  </definedNames>
  <calcPr calcId="125725"/>
</workbook>
</file>

<file path=xl/calcChain.xml><?xml version="1.0" encoding="utf-8"?>
<calcChain xmlns="http://schemas.openxmlformats.org/spreadsheetml/2006/main">
  <c r="J180" i="1"/>
  <c r="K180"/>
  <c r="L180"/>
  <c r="V344" i="3" l="1"/>
  <c r="U344"/>
  <c r="T344"/>
  <c r="Q334"/>
  <c r="A32"/>
  <c r="I188" i="1" l="1"/>
  <c r="H188"/>
  <c r="G188"/>
  <c r="F188"/>
  <c r="E188"/>
  <c r="L173"/>
  <c r="K173"/>
  <c r="J173"/>
  <c r="I173"/>
  <c r="H173"/>
  <c r="G173"/>
  <c r="F173"/>
  <c r="I180" l="1"/>
  <c r="H180" s="1"/>
  <c r="G180" s="1"/>
  <c r="F180" s="1"/>
  <c r="E180" s="1"/>
  <c r="E173"/>
  <c r="L167"/>
  <c r="K167"/>
  <c r="J167"/>
  <c r="I167"/>
  <c r="H167"/>
  <c r="G167"/>
  <c r="F167"/>
  <c r="E167"/>
  <c r="L160"/>
  <c r="K160"/>
  <c r="J160"/>
  <c r="I160"/>
  <c r="H160"/>
  <c r="G160"/>
  <c r="F160"/>
  <c r="E160"/>
  <c r="L154"/>
  <c r="K154"/>
  <c r="J154"/>
  <c r="I154"/>
  <c r="H154"/>
  <c r="G154"/>
  <c r="F154"/>
  <c r="E154"/>
  <c r="L148"/>
  <c r="K148"/>
  <c r="J148"/>
  <c r="I148"/>
  <c r="I140" s="1"/>
  <c r="H148"/>
  <c r="H140" s="1"/>
  <c r="G148"/>
  <c r="F148"/>
  <c r="F140" s="1"/>
  <c r="E148"/>
  <c r="E140" s="1"/>
  <c r="T146"/>
  <c r="L140" s="1"/>
  <c r="G140"/>
  <c r="L133"/>
  <c r="K133"/>
  <c r="J133"/>
  <c r="I133"/>
  <c r="H133"/>
  <c r="G133"/>
  <c r="F133"/>
  <c r="E133"/>
  <c r="L127"/>
  <c r="K127"/>
  <c r="J127"/>
  <c r="I127"/>
  <c r="H127"/>
  <c r="G127"/>
  <c r="F127"/>
  <c r="E127"/>
  <c r="L120"/>
  <c r="K120"/>
  <c r="J120"/>
  <c r="I120"/>
  <c r="H120"/>
  <c r="G120"/>
  <c r="F120"/>
  <c r="E120"/>
  <c r="L114"/>
  <c r="K114"/>
  <c r="J114"/>
  <c r="I114"/>
  <c r="H114"/>
  <c r="G114"/>
  <c r="F114"/>
  <c r="E114"/>
  <c r="L108"/>
  <c r="K108"/>
  <c r="J108"/>
  <c r="I108"/>
  <c r="H108"/>
  <c r="G108"/>
  <c r="F108"/>
  <c r="E108"/>
  <c r="L102"/>
  <c r="K102"/>
  <c r="J102"/>
  <c r="I102"/>
  <c r="H102"/>
  <c r="G102"/>
  <c r="F102"/>
  <c r="E102"/>
  <c r="L96"/>
  <c r="K96"/>
  <c r="J96"/>
  <c r="I96"/>
  <c r="H96"/>
  <c r="G96"/>
  <c r="F96"/>
  <c r="E96"/>
  <c r="L90"/>
  <c r="K90"/>
  <c r="K82" s="1"/>
  <c r="J90"/>
  <c r="J82" s="1"/>
  <c r="I90"/>
  <c r="I82" s="1"/>
  <c r="H90"/>
  <c r="H82" s="1"/>
  <c r="G90"/>
  <c r="G82" s="1"/>
  <c r="F90"/>
  <c r="F82" s="1"/>
  <c r="E90"/>
  <c r="E82"/>
  <c r="L75"/>
  <c r="K75"/>
  <c r="J75"/>
  <c r="I75"/>
  <c r="H75"/>
  <c r="G75"/>
  <c r="F75"/>
  <c r="E75"/>
  <c r="L69"/>
  <c r="K69"/>
  <c r="J69"/>
  <c r="I69"/>
  <c r="H69"/>
  <c r="G69"/>
  <c r="F69"/>
  <c r="E69"/>
  <c r="R63"/>
  <c r="L63"/>
  <c r="K63"/>
  <c r="J63"/>
  <c r="I63"/>
  <c r="H63"/>
  <c r="G63"/>
  <c r="J140" l="1"/>
  <c r="K140"/>
  <c r="L82"/>
  <c r="F63"/>
  <c r="E63"/>
  <c r="L57"/>
  <c r="K57"/>
  <c r="J57"/>
  <c r="I57"/>
  <c r="H57"/>
  <c r="G57"/>
  <c r="F57"/>
  <c r="E57"/>
  <c r="L51"/>
  <c r="K51"/>
  <c r="J199" l="1"/>
  <c r="J51"/>
  <c r="I51"/>
  <c r="H51"/>
  <c r="G51"/>
  <c r="F51"/>
  <c r="E51"/>
  <c r="L45"/>
  <c r="K45"/>
  <c r="J45"/>
  <c r="I45"/>
  <c r="H45"/>
  <c r="G45"/>
  <c r="F45"/>
  <c r="E45"/>
  <c r="L39"/>
  <c r="K39"/>
  <c r="J39"/>
  <c r="I39"/>
  <c r="H39"/>
  <c r="G39"/>
  <c r="F39"/>
  <c r="E39"/>
  <c r="L32"/>
  <c r="K32"/>
  <c r="J32"/>
  <c r="I32"/>
  <c r="H32"/>
  <c r="G32"/>
  <c r="F32"/>
  <c r="E32"/>
  <c r="L26"/>
  <c r="K26"/>
  <c r="J26"/>
  <c r="I26"/>
  <c r="H26"/>
  <c r="G26"/>
  <c r="F26"/>
  <c r="E26"/>
  <c r="L20"/>
  <c r="K20"/>
  <c r="J20"/>
  <c r="J12" s="1"/>
  <c r="I20"/>
  <c r="I12" s="1"/>
  <c r="H20"/>
  <c r="G20"/>
  <c r="G12" s="1"/>
  <c r="F20"/>
  <c r="F12" s="1"/>
  <c r="E20"/>
  <c r="H12"/>
  <c r="L12" l="1"/>
  <c r="L199" s="1"/>
  <c r="K12"/>
  <c r="K199" s="1"/>
  <c r="E12"/>
</calcChain>
</file>

<file path=xl/sharedStrings.xml><?xml version="1.0" encoding="utf-8"?>
<sst xmlns="http://schemas.openxmlformats.org/spreadsheetml/2006/main" count="1077" uniqueCount="251">
  <si>
    <t>Ð³í»Éí³Í N 3. ´Ûáõç»ï³ÛÇÝ Íñ³·ñ»ñÇ ¨ ³ÏÝÏ³ÉíáÕ ³ñ¹ÛáõÝùÝ»ñÇ Ý»ñÏ³Û³óÙ³Ý Ó¨³ã³÷</t>
  </si>
  <si>
    <t>ä»ï³Ï³Ý Ù³ñÙÝÇ ·»ñ³ï»ëã³Ï³Ý ¹³ëÇãÁ՝</t>
  </si>
  <si>
    <t>ä»ï³Ï³Ý Ù³ñÙÝÇ ³Ýí³ÝáõÙÁ՝</t>
  </si>
  <si>
    <t>ä»ï³Ï³Ý Ù³ñÙÝÇ (´¶Î) ·»ñ³ï»ëã³Ï³Ý ¹³ëÇãÁ՝</t>
  </si>
  <si>
    <t>ÐÐ ³ñ¹³ñ³¹³ïáõÃÛ³Ý Ý³Ë³ñ³ñáõÃÛáõÝ</t>
  </si>
  <si>
    <t>ä»ï³Ï³Ý Ù³ñÙÝÇ (´¶Î) ³Ýí³ÝáõÙÁ՝</t>
  </si>
  <si>
    <t>Ø²ê 4. äºî²Î²Ü Ø²ðØÜÆ ¶Ìàì ²ð¸ÚàôÜø²ÚÆÜ (Î²î²ðàÔ²Î²Ü) òàôò²ÜÆÞÜºðÀ</t>
  </si>
  <si>
    <t>Ìñ³·ñÇ ¹³ëÇãÁ</t>
  </si>
  <si>
    <t>Ø²ê 3 äºî²Î²Ü Ø²ðØÜÆ Ìð²¶ðºðÆ ¶Ìàì ìºðæÜ²Î²Ü ²ð¸ÚàôÜøÆ òàôò²ÜÆÞÜºðÀ</t>
  </si>
  <si>
    <t>Ìñ³·ñÇ ³Ýí³ÝáõÙÁ</t>
  </si>
  <si>
    <t>X</t>
  </si>
  <si>
    <t>¸³ëÇãÁ</t>
  </si>
  <si>
    <t>Ìñ³·ñÇ ÙÇçáó³éáõÙÝ»ñÁ</t>
  </si>
  <si>
    <t>Ìñ³·ÇñÁ</t>
  </si>
  <si>
    <t>Ø²ê 2. äºî²Î²Ü Ø²ðØÜÆ ÎàÔØÆò Æð²Î²Ü²òìàÔ ´Úàôæºî²ÚÆÜ Ìð²¶ðºðÀ ºì ØÆæàò²èàôØÜºðÀ</t>
  </si>
  <si>
    <t>²Ù÷á÷/µ³óí³Í</t>
  </si>
  <si>
    <t>Ìñ³·ñÇ í»ñçÝ³Ï³Ý ³ñ¹ÛáõÝùÝ»ñÁ</t>
  </si>
  <si>
    <t>´³óí³Í</t>
  </si>
  <si>
    <t>ä»ï³Ï³Ý Ù³ñÙÝÇ (´êÎ) ·»ñ³ï»ëã³Ï³Ý ¹³ëÇãÁ՝</t>
  </si>
  <si>
    <t>Կապը ՀՀ կառավարության ծրագրով սահմանված քաղաքականության թիրախների հետ</t>
  </si>
  <si>
    <t>ä»ï³Ï³Ý Ù³ñÙÝÇ (´êÎ) ³Ýí³ÝáõÙÁ՝</t>
  </si>
  <si>
    <t>Ð³Ï³ÏáéáõåóÇáÝ ÏáÙÇï»</t>
  </si>
  <si>
    <t>Դասիչ</t>
  </si>
  <si>
    <t>Ìñ³·ñÇ ¹³ëÇãÁ՝</t>
  </si>
  <si>
    <t>òáõó³ÝÇßÝ»ñ</t>
  </si>
  <si>
    <t>â³÷áñáßÇãÁ</t>
  </si>
  <si>
    <t>ºÉ³Ï»ï³ÛÇÝ óáõó³ÝÇßÁ</t>
  </si>
  <si>
    <t>ºÉ³Ï»ï³ÛÇÝ Å³ÙÏ»ï</t>
  </si>
  <si>
    <t>ÂÇñ³Ë³ÛÇÝ óáõó³ÝÇßÁ</t>
  </si>
  <si>
    <t>ÂÇñ³Ë³ÛÇÝ Å³ÙÏ»ïÁ</t>
  </si>
  <si>
    <t>Ծրագիր/Միջոցառում</t>
  </si>
  <si>
    <t>ØÇçáó³éÙ³Ý ¹³ëÇãÁ՝</t>
  </si>
  <si>
    <t>1100X</t>
  </si>
  <si>
    <t>2019թ. փաստացի</t>
  </si>
  <si>
    <t>2019թ. Փաստացի</t>
  </si>
  <si>
    <t>2020 սպասվող</t>
  </si>
  <si>
    <t>2021թ եռամսյակ</t>
  </si>
  <si>
    <t>2020թ սպասվող</t>
  </si>
  <si>
    <t>2021թ կիսամյակ</t>
  </si>
  <si>
    <t>2021թ ինն ամիս</t>
  </si>
  <si>
    <t>2021թ տարի</t>
  </si>
  <si>
    <t>2022թ տարի</t>
  </si>
  <si>
    <t>2023թ տարի</t>
  </si>
  <si>
    <t>Ð³Ï³ÏáéáõåóÇáÝ ÇÝëïÇïáõóÇáÝ³É Ñ³Ù³Ï³ñ·Ç í»ñ³÷áËáõÙ ¨ ½³ñ·³óáõÙ,  í³ñã³Ï³Ý ÏáéáõåóÇ³ÛÇ Ñ³ÕÃ³Ñ³ñáõÙ՝ áÉáñï³ÛÇÝ ÏáéáõåóÇáÝ éÇëÏ»ñÇ í»ñÑ³ÝÙ³Ý ¨ ¹ñ³Ýó Ýí³½»óÙ³Ý, ¿É»ÏïñáÝ³ÛÇÝ ÅáÕáíñ¹³í³ñáõÃÛ³Ý ·áñÍÇùÝ»ñÇ Ý»ñ¹ñÙ³Ý áõ ß³ñáõÝ³Ï³Ï³Ý Ï³ï³ñ»É³·áñÍÙ³Ý ÙÇçáóáí, Ñ³Ýñ³ÛÇÝ Í³é³ÛáÕÇ ûñÇÝ³íáñ ¨ µ³ñ»ËÇÕ× Ï»ñå³ñÇ Ó¨³íáñáõÙÁ՝ Ñ³ßí»ïíáÕ³Ï³ÝáõÃÛ³Ý, ÏáéáõåóÇáÝ Çñ³í³Ë³ËïáõÙÝ»ñÇ Ñ³Ù³ñ å³ï³ëË³Ý³ïíáõÃÛ³Ý ³ÝËáõë³÷»ÉÇáõÃÛ³Ý ëÏ½µáõÝùÇ Çñ³óÙ³Ý »ñ³ßË³íáñáõÙÁ, ûñ»Ýë¹ñáõÃÛ³Ý ß³ñáõÝ³Ï³Ï³Ý Ï³ï³ñ»É³·áñÍáõÙÁ, ³Û¹ ÃíáõÙ՝ ÏáéáõåóÇáÝ Ñ³Ýó³·áñÍáõÃÛáõÝÝ»ñÇ ó³ÝÏÇ ûñ»Ýùáí ë³ÑÙ³ÝÙ³Ý ÙÇçáóáí,³åûñÇÝÇ Í³·áõÙ áõÝ»óáÕ ·áõÛùÇ µéÝ³·³ÝÓÙ³ÝÝ áõÕÕí³Í Ï³éáõó³Ï³ñ·»ñÇ ë³ÑÙ³ÝáõÙÁ ¨ Ý»ñ¹ñáõÙÁ, Ñ³Ýñ³ÛÇÝ ÏñÃáõÃÛ³Ý ¨ Çñ³½»ÏÙ³Ý ÙÇçáóáí ÏáéáõåóÇ³ÛÇ ÝÏ³ïÙ³Ùµ ÅËïáÕ³Ï³Ý í»ñ³µ»ñÙáõÝùÇ ë»ñÙ³ÝáõÙÁ</t>
  </si>
  <si>
    <t>&lt;Èñ³óÝ»É ÙÇçáó³éÙ³Ý ³í³ñïÇ ï³ñ»ÃÇíÁ&gt;</t>
  </si>
  <si>
    <t>ØÇçáó³éÙ³Ý ³Ýí³ÝáõÙÁ՝</t>
  </si>
  <si>
    <t>(հազ. դրամ)</t>
  </si>
  <si>
    <t>Ìñ³·Çñ</t>
  </si>
  <si>
    <t>ÜÏ³ñ³·ñáõÃÛáõÝÁ՝</t>
  </si>
  <si>
    <t>ØÇçáó³éÙ³Ý ï»ë³ÏÁ՝</t>
  </si>
  <si>
    <t>Ì³é³ÛáõÃÛáõÝÝ»ñÇ Ù³ïáõóáõÙ</t>
  </si>
  <si>
    <t>ØÇçáó³éáõÙÝ Çñ³Ï³Ý³óÝáÕÇ ³Ýí³ÝáõÙÁ՝</t>
  </si>
  <si>
    <t>²ñ¹ÛáõÝùÇ ã³÷áñáßÇãÝ»ñ</t>
  </si>
  <si>
    <t>ØÇçáó³éÙ³Ý íñ³ Ï³ï³ñíáÕ Í³ËëÁ (Ñ³½³ñ ¹ñ³Ù)</t>
  </si>
  <si>
    <t>ß³ñáõÝ³Ï³Ï³Ý</t>
  </si>
  <si>
    <t>Ìñ³·ñÇ ³Ýí³ÝáõÙÁ՝</t>
  </si>
  <si>
    <t>¸³ï³Ï³Ý ¨ Çñ³í³Ï³Ý µ³ñ»÷áËáõÙÝ»ñÇ ³å³ÑáíáõÙ</t>
  </si>
  <si>
    <t>8 միավոր աճ</t>
  </si>
  <si>
    <t>10% աճ</t>
  </si>
  <si>
    <t>ÎáéáõåóÇ³ÛÇ, Ñ³Ýñ³ÛÇÝ íëï³ÑáõÃÛ³Ý Ù³Ï³ñ¹³ÏÇ ¨ Ñ³Ï³ÏáéáõåóÇáÝ ÙÇçáó³éáõÙÝ»ñÇ ³½¹»óáõÃÛ³Ý í»ñ³µ»ñÛ³É å³ñµ»ñ³Ï³Ý Ñ³ñóáõÙÝ»ñ, ù³Ý³Ï,Ñ³ï</t>
  </si>
  <si>
    <t>Ð³Ï³ÏáéáõåóÇáÝ ù³Õ³ù³Ï³ÝáõÃÛ³Ý Ùß³ÏáõÙ,Íñ³·ñ»ñÇ Ñ³Ù³Ï³ñ·áõÙ ¨ ÙáÝÇթáñÇÝ·Ç Çñ³Ï³Ý³óáõÙ</t>
  </si>
  <si>
    <t>Ìñ³·ñÇ Ýå³ï³ÏÁ՝</t>
  </si>
  <si>
    <t>Ð³Ï³ÏáéáõåóÇáÝ ÙÇçáó³éáõÙÝ»ñÇ ³½¹»óáõÃÛ³Ý í»ñ³µ»ñÛ³É Ñ³Ýñ³ÛÇÝ íëï³ÑáõÃÛ³Ý Ù³Ï³ñ¹³Ï, ïáÏáë</t>
  </si>
  <si>
    <t xml:space="preserve"> </t>
  </si>
  <si>
    <t>øñ»³Ï³ï³ñáÕ³Ï³Ý Í³é³ÛáõÃÛáõÝÝ»ñ</t>
  </si>
  <si>
    <t>ì»ñçÝ³Ï³Ý ³ñ¹ÛáõÝùÇ ÝÏ³ñ³·ñáõÃÛáõÝÁ՝</t>
  </si>
  <si>
    <t>Ìñ³·ñÇ ÙÇçáó³éáõÙÝ»ñ</t>
  </si>
  <si>
    <t>3100X</t>
  </si>
  <si>
    <t>Ð³Ï³ÏáéáõåóÇáÝ ÏáÙÇï»Ç ß»Ýù³ÛÇÝ å³ÛÙ³ÝÝ»ñÇ ³å³ÑáíáõÙ</t>
  </si>
  <si>
    <t>ä»ï³Ï³Ý Ù³ñÙÇÝÝ»ñÇ ÏáÕÙÇó û·ï³·áñÍíáÕ áã ýÇÝ³Ýë³Ï³Ý ³ïÇíÝ»ñÇ Ñ»ï ·áñÍ³éÝáõÃÛáõÝÝ»ñ</t>
  </si>
  <si>
    <t>ÀÝÃ³óÇÏ ÙÇçáó³éáõÙÝ»ñ</t>
  </si>
  <si>
    <t xml:space="preserve">²ÏïÇíÝ û·ï³·áñÍáÕ Ï³½Ù³Ï»ñåáõÃÛ³Ý(Ý»ñÇ) ³Ýí³ÝáõÙ(Ý»ñ)Á </t>
  </si>
  <si>
    <t xml:space="preserve">  ²½·³ÛÇÝ ³ñËÇíÇ Íñ³·Çñ </t>
  </si>
  <si>
    <t>Ð³Ï³ÏáéáõåóÇáÝ ÏáÙÇï»Ç ï»ËÝÇÏ³Ï³Ý Ñ³·»óí³ÍáõÃÛ³Ý ³å³ÑáíáõÙ</t>
  </si>
  <si>
    <t>Ð³Ù³Ï³ñ·ã³ÛÇÝ ë³ñù³íáñáõÙÝ»ñÇ ù³Ý³Ï« Ñ³ï</t>
  </si>
  <si>
    <t>ØÇçáó³éÙ³Ý ÝÏ³ñ³·ñáõÃÛáõÝÁ՝</t>
  </si>
  <si>
    <t>²ÛÉ ë³ñù³íáñáõÙÝ»ñÇ ù³Ý³Ï« Ñ³ï</t>
  </si>
  <si>
    <t>¶ñ³ë»ÝÛ³Ï³ÛÇÝ ·áõÛù, ù³Ý³Ï, Ñ³ï</t>
  </si>
  <si>
    <t>ØÇ³ëÝ³Ï³Ý ûå»ñ³ïáñÝ»ñÇ sso.am ¿É»ÏïñáÝ³ÛÇÝ Ñ³Ù³Ï³ñ·Ç ³ñ¹Ç³Ï³Ý³óáõÙ ¨ Ýßí³Í Ñ³Ù³Ï³ñ·Ç Ñ»ÝùÇ íñ³ Mygov.am ¿É»ÏïñáÝ³ÛÇÝ Ñ³ñÃ³ÏÇ Ý»ñ¹ñáõÙ, ïáÏáë</t>
  </si>
  <si>
    <t>´³ÝÏ³ÛÇÝ Ñ³ßÇíÝ»ñÇ Ï»ÝïñáÝ³óí³Í é»»ëïñÇ ëï»ÕÍáõÙ, ïáÏáë</t>
  </si>
  <si>
    <t>Æñ³Ï³Ý ë»÷³Ï³Ý³ï»ñ»ñÇ ·ñ³Ýó³Ù³ïÛ³ÝÇ ¿É»ÏïñáÝ³ÛÇÝ Íñ³·ñ³ÛÇÝ ³å³ÑáíáõÙ, ïáÏáë</t>
  </si>
  <si>
    <t>Ð³Ýñ³ÛÇÝ ë»÷³Ï³ÝáõÃÛ³Ý Ï³é³í³ñÙ³Ý ÙÇçáó³éáõÙÝ»ñ</t>
  </si>
  <si>
    <t>ä»ï³Ï³Ý Ù³ñÙÇÝÝ»ñÇ ÏáÕÙÇó û·ï³·áñÍíáÕ áã ýÇÝ³Ýë³Ï³Ý ³կïÇíÝ»ñÇ Ñ»ï ·áñÍ³éÝáõÃÛáõÝÝ»ñ</t>
  </si>
  <si>
    <t>¾É»ÏïñáÝ³ÛÇÝ ³ñ¹³ñ³¹³ïáõÃÛ³Ý ÙÇ³ëÝ³Ï³Ý Ñ³Ù³Ï³ñ·Ç Ý»ñ¹ñáõÙ</t>
  </si>
  <si>
    <t>ÐÐ ³ñ¹³ñ³¹³ïáõÃÛ³Ý Ý³Ë³ñ³ñáõÃÛáõÝ, ¹³ï³ñ³Ý»ñ</t>
  </si>
  <si>
    <t>¸³ï³ñ³ÝÝ»ñáõÙ ¿É»ÏïñáÝ³ÛÇÝ ÷³ëï³ÃÕÃ³ßñç³Ý³éáõÃÛ³Ý Ñ³Ù³Ï³ñ·ի Ùß³ÏáõÙ ¨ Ý»ñ¹ÝáõÙ, ïáÏáë</t>
  </si>
  <si>
    <t>¸³ï³Ï³Ý ÇßË³ÝáõÃÛ³ÝÝ ³éÝãíáÕ ·»ñ³ï»ëãáõÃÛáõÝ»ñÇ Ñ»ï ï»Õ»Ï³ïíáõÃÛ³Ý ïñ³Ù³¹ñÙ³Ý ¨ ëï³óÙ³Ý Ñ³Ù³Ï³ñ·Ç Ùß³ÏáõÙ ¨ Ý»ñ¹ÝáõÙ , ïáÏáë</t>
  </si>
  <si>
    <t>êÝ³ÝÏáõÃÛ³Ý ¿É»ÏïñáÝ³ÛÇÝ Ñ³ñÃ³ÏÇ (e-bankruptcy) Ùß³ÏáõÙ ¨ Ý»ñ¹ÝáõÙ, ïáÏáë</t>
  </si>
  <si>
    <t xml:space="preserve">¾É»ÏïñáÝ³ÛÇÝ ³ñ¹³ñ³¹³ïáõÃÛ³Ý ÙÇ³ëÝ³Ï³Ý Ñ³Ù³Ï³ñ·Ç  ù³Õ³ù³óÇ³Ï³Ý ¨ í³ñã³Ï³Ý ·áñÍ»ñáí ¿É»ÏïñáÝ³ÛÇÝ Ùá¹áõÉÇ Ùß³ÏáõÙ ¨ Ý»ñ¹ÝáõÙ, ïáÏáë </t>
  </si>
  <si>
    <t>øñ»³Ï³Ý ·áñÍ»ñáí ¿É»ÏïñáÝ³ÛÇÝ »ÝÃ³Ñ³Ù³Ï³ñ·Ç Ý»ñ¹ÝáõÙ ¨ ·áñÍ³ñÏáõÙ, ïáÏáë</t>
  </si>
  <si>
    <t>¾É»ÏïñáÝ³ÛÇÝ Ýáï³ñ³Ï³Ý e-notary Ñ³Ù³Ï³ñ·Ç ½³ñ·³óáõÙ, ïáÏáë</t>
  </si>
  <si>
    <t>Üáï³ñÇ ÏáÕÙÇó  ¾É»ÏïñáÝ³ÛÇÝ »Õ³Ý³Ïáí í³í»ñ³óÙ³Ý »ÝÃ³Ï³ ¿É»ÏïñáÝ³ÛÇÝ å³ÛÙ³Ý³·ñ»ñÇ ¨ ÷³ëï³ÃÕÃ»ñÇ ÷áË³Ý³ÏÙ³Ý Ñ³Ù³ñ ³ÝÑñ³Å»ßï ¿É»ÏïñáÝ³ÛÇÝ Ñ³Ù³Ï³ñ·Ç Ý»ñ¹ñáõÙ, ïáÏáë</t>
  </si>
  <si>
    <t>ÐÐ Ññ³å³ñ³Ï³ÛÇÝ Í³ÝáõóáõÙÝ»ñÇ å³ßïáÝ³Ï³Ý ÇÝï»ñÝ»ï³ÛÇÝ Ï³ÛùÇ ¨ ³ÝÑ³ï³Ï³Ý Í³ÝáõóáõÙÝ»ñÇ Ñ³Ù³Ï³ñ·Ç  ³ñ¹Ç³Ï³Ý³óáõÙ։ ²ÝÑ³ï³Ï³Ý ¨ Ññ³å³ñ³Ï³ÛÇÝ Í³ÝáõóáõÙÝ»ñÇ ÙÇ³ëÝ³Ï³Ý Ñ³Ù³Ï³ñ·Ç ëï»ÕÍáõÙ, ïáÏáë</t>
  </si>
  <si>
    <t>Æñ³í³µ³Ý³Ï³Ý ³ÝÓ³Ýó ¿É»ÏïñáÝ³ÛÇÝ ·ñ³ÝóÙ³Ý e-register Ñ³Ù³Ï³ñ·Ç ³ñ¹Ç³Ï³Ý³óáõÙ, ïáÏáë</t>
  </si>
  <si>
    <t>Æñ³í³µ³Ý³Ï³Ý ³ÝÓ³Ýó å»ï³Ï³Ý é»·ÇëïñÇ ³ñËÇí³ÛÇÝ ÝÛáõÃ»ñÇ Ãí³ÛÝ³óáõÙ,Ãí³ÛÇÝ ³ñËÇíÝ»ñÇ ëï»ÕÍáõÙ, ïáÏáë</t>
  </si>
  <si>
    <t>²ÛÉÁÝïñ³Ýù³ÛÇÝ í»×»ñÇ ÉáõÍÙ³Ý ¿É»ÏïñáÝ³ÛÇÝ Ñ³Ù³Ï³ñ·Ç Ý»ñ¹ÝáõÙ, ïáÏáë</t>
  </si>
  <si>
    <t>²ñ¹³ñ³¹³ïáõÃÛ³Ý Ñ³Ù³Ï³ñ·Ç Í³é³ÛáõÃÛáõÝÝ»ñÇ Ï³¹ñ³ÛÇÝ ³å³ÑáíÙ³ÝÝ áõÕÕí³Í Íñ³·ñ»ñÇ Çñ³Ï³Ý³óáõÙ</t>
  </si>
  <si>
    <t>Ø³ëÝ³·Çï³óí³Í Ï³½Ù³Ï»ñåáõÃÛáõÝ</t>
  </si>
  <si>
    <t>Ü³ËÝ³Ï³Ý Ù³ëÝ³·Çï³Ï³Ý (³ñÑ»ëï³·áñÍ³Ï³Ý) ÏñÃ³Ï³Ý Íñ³·ñ»ñáí ¹³ëÁÝÃ³óÝ»ñÇ ù³Ý³Ï՝ Ñ³ï</t>
  </si>
  <si>
    <t>Ì³é³ÛáÕ³Ï³Ý ³é³çË³Õ³óÙ³Ý óáõó³ÏáõÙ ÁÝ¹·ñÏí»Éáõ Ñ³Ù³ñ Ý³Ë³ï»ëí³Í ÏñÃ³Ï³Ý Íñ³·ñ»ñáí ¹³ëÁÝÃ³óÝ»ñÇ ù³Ý³Ï՝ Ñ³ï</t>
  </si>
  <si>
    <t>Ü³ËÝ³Ï³Ý Ù³ëÝ³·Çï³Ï³Ý (³ñÑ»ëï³·áñÍ³Ï³Ý) ÏñÃ³Ï³Ý Íñ³·ñ»ñáí áõëáõóáõÙ ³ÝóÝáÕ Í³é³ÛáÕÝ»ñÇ Ãí³ù³Ý³Ï՝ áõÝÏÝ¹Çñ </t>
  </si>
  <si>
    <t>Ì³é³ÛáÕ³Ï³Ý ³é³çË³Õ³óÙ³Ý óáõó³ÏáõÙ ÁÝ¹·ñÏí»Éáõ Ñ³Ù³ñ Ý³Ë³ï»ëí³Í ÏñÃ³Ï³Ý Íñ³·ñ»ñáí áõëáõóáõÙ ³ÝóÝáÕ Í³é³ÛáÕÝ»ñÇ Ãí³ù³Ý³Ï՝ áõÝÏÝ¹Çñ </t>
  </si>
  <si>
    <t>Ü³ËÝ³Ï³Ý Ù³ëÝ³·Çï³Ï³Ý (³ñÑ»ëï³·áñÍ³Ï³Ý) ÏñÃ³Ï³Ý Íñ³·ñ»ñÇ ù³Ý³ÏÁ՝ Ñ³ï</t>
  </si>
  <si>
    <t>àôëáõëáõóÙ³Ý ËÙµ»ñÇ ù³Ý³Ï՝ Ñ³ï</t>
  </si>
  <si>
    <t>ÎñÃ³Ï³Ý Íñ³·ñ»ñÁ Ñ³çáÕáõÃÛ³Ùµ ³í³ñï³Í Í³é³ÛáÕÝ»ñÇ ï»ë³Ï³ñ³ñ ÏßÇéÁ ÁÝ¹Ñ³Ýáõñ ¹ÇÙáñ¹Ý»ñÇ Ãí³ù³Ý³ÏÇ Ù»ç՝ ïáÏáë</t>
  </si>
  <si>
    <t>Ü³ËÝ³Ï³Ý Ù³ëÝ³·Çï³Ï³Ý (³ñÑ»ëï³·áñÍ³Ï³Ý) ÏñÃ³Ï³Ý Ù»Ï Íñ³·ñÇ ÙÇçÇÝ ï¨áÕáõÃÛáõÝÁ՝ ³Ï³¹»ÙÇ³Ï³Ý Å³Ù</t>
  </si>
  <si>
    <t>Ì³é³ÛáÕ³Ï³Ý ³é³çË³Õ³óÙ³Ý óáõó³ÏáõÙ ÁÝ¹·ñÏí»Éáõ Ñ³Ù³ñ Ý³Ë³ï»ëí³Í Ù»Ï ÏñÃ³Ï³Ý Íñ³·ñÇ ï¨áÕáõÃÛáõÝÁ՝ ³Ï³¹»ÙÇ³Ï³Ý Å³Ù</t>
  </si>
  <si>
    <t>Ø»Ï áõÝÏÝ¹ñÇ Ý³ËÝ³Ï³Ý Ù³ëÝ³·Çï³Ï³Ý (³ñÑ»ëï³·áñÍ³Ï³Ý) ÏñÃ³Ï³Ý Íñ³·ñÇ Ù»Ï ³Ï³¹»ÙÇ³Ï³Ý Å³ÙÇ ÙÇçÇÝ ³ñÅ»ùÁ՝ ¹ñ³Ù</t>
  </si>
  <si>
    <t>Ø»Ï áõÝÏÝ¹ñÇ Ì³é³ÛáÕ³Ï³Ý ³é³çË³Õ³óÙ³Ý óáõó³ÏáõÙ ÁÝ¹·ñÏí»Éáõ Ñ³Ù³ñ Ý³Ë³ï»ëí³Í Íñ³·ñáí áõëáõóÙ³Ý Ù»Ï ³Ï³¹»ÙÇ³Ï³Ý Å³ÙÇ ÙÇçÇÝ ³ñÅ»ùÁ՝ ¹ñ³Ù</t>
  </si>
  <si>
    <t>øñ»³Ï³ï³ñáÕ³Ï³Ý Í³é³ÛáõÃÛáõÝ</t>
  </si>
  <si>
    <t>§ºñ¨³Ý-Î»ÝïñáÝ¦ ùñ»³Ï³ï³ñáÕ³Ï³Ý ÑÇÙÝ³ñÏÇ Ýáñ Ñ³Ù³ÉÇñ ÑÇÙÝ³ñÏÇ Ï³éáõóáõÙ, ïáÏáë</t>
  </si>
  <si>
    <t>§Ðñ³½¹³Ý¦ ùñ»³Ï³ï³ñáÕ³Ï³Ý ÑÇÙÝ³ñÏÇ Ýáñ Ñ³Ù³ÉÇñ ÑÇÙÝ³ñÏÇ Ï³éáõóáõÙ §ê¨³Ý¦ ùñ»³Ï³ï³ñáÕ³Ï³Ý ÑÇÙÝ³ñÏÇ ï³ñ³ÍùáõÙ, ïáÏáë</t>
  </si>
  <si>
    <t>§¶áñÇë¦ ùñ»³Ï³ï³ñáÕ³Ï³Ý ÑÇÙÝ³ñÏÇ Ýáñ Ñ³Ù³ÉÇñÇ Ï³éáõóáõÙ, ïáÏáë</t>
  </si>
  <si>
    <t>§²ñÙ³íÇñ¦ ùñ»³Ï³ï³ñáÕ³Ï³Ý ÑÇÙÝ³ñÏáõÙ ÏÇë³µ³ó áõÕÕÇã ÑÇÙÝ³ñÏÇ Ï³éáõóáõÙ, ïáÏáë</t>
  </si>
  <si>
    <t>§²ñÙ³íÇñ¦ ùñ»³Ï³ï³ñáÕ³Ï³Ý ÑÇÙÝ³ñÏÇ û¹³÷áËáõÃÛ³Ý ¨ û¹áñ³ÏÙ³Ý Ñ³Ù³Ï³ñ·»ñÇ Ý»ñ¹ÝáõÙ. ïáÏáë</t>
  </si>
  <si>
    <t>§²ñÙ³íÇñ¦ ùñ»³Ï³ï³ñáÕ³Ï³Ý ÑÇÙÝ³ñÏáõÙ ëï³óÇáÝ³ñ ÑÇí³Ý¹³ÝáóÇ  Ï³éáõóáõÙ, ïáÏáë</t>
  </si>
  <si>
    <t>Â»ù³Ñ³ñÃ³ÏÝ»ñáí, µ³½ñÇùÝ»ñáí ¨  Ñ³Ù³å³ï³ëË³Ý ë³ÝÑ³Ý·áõÛóÝ»ñáí ³å³ÑáíáõÙ, ïáÏáë</t>
  </si>
  <si>
    <t>ê³ÛÉ³ÏÝ»ñ Ñ³ßÙ³Ý¹³ÙÝ»ñÇ Ñ³Ù³ñ,Ñ³ï</t>
  </si>
  <si>
    <t>ÈëáÕ³Ï³Ý ë³ñù»ñ, Ñ³ï</t>
  </si>
  <si>
    <t>´ñ³ÛÉÛ³Ý,Ñ³ï</t>
  </si>
  <si>
    <t>ê³ñù ³áõ¹Çá·Çñù Éë»Éáõ Ñ³Ù³ñ, Ñ³ï</t>
  </si>
  <si>
    <t>²Ï³Ýç³Ï³ÉÝ»ñÑ³ï</t>
  </si>
  <si>
    <t xml:space="preserve"> ²½·³ÛÇÝ ³ñËÇíÇ Íñ³·Çñ</t>
  </si>
  <si>
    <t>µ³óí³Í</t>
  </si>
  <si>
    <t xml:space="preserve">ÐÐ ³ñËÇí³ÛÇÝ Ñ³í³ù³ÍáõÇ Ãí³ÛÝ³óáõÙ </t>
  </si>
  <si>
    <t>Ì³é³ÛáõÃÛáõÝÝ»ñÇ Ù³ïáõóÙ³Ý ÙÇçáó³éáõÙÝ»ñ</t>
  </si>
  <si>
    <t>Âí³ÛÝ³óí³Í ÷³ëï³ÃáõÕÃ, ¿ç</t>
  </si>
  <si>
    <t>130000,0</t>
  </si>
  <si>
    <t>43200,0</t>
  </si>
  <si>
    <t xml:space="preserve">²½·³ÛÇÝ ³ñËÇíÇ Íñ³·Çñ </t>
  </si>
  <si>
    <t>ÐÐ ³½·³ÛÇÝ ³ñËÇí³ÛÇÝ Ñ³í³ù³ÍáõÇ å³Ñå³ÝáõÃÛ³Ý, Ñ³Ù³ÉñÙ³Ý, Ñ³ßí³éÙ³Ý ¨ û·ï³·áñÍÙ³Ý ³å³ÑáíáõÙ</t>
  </si>
  <si>
    <t>ÐÐ ³½·³ÛÇÝ ³ñËÇí³ÛÇÝ Ñ³í³ù³ÍáõÇ å³Ñå³ÝáõÃÛ³Ý, Ñ³Ù³ÉñÙ³Ý, Ñ³ßí³éÙ³Ý, û·ï³·áñÍÙ³Ý µ³ñ»É³íáõÙ</t>
  </si>
  <si>
    <t>²ñËÇí³ÛÇÝ ÷³ëï³ÃÕÃ»ñÇ Ãí³ÛÝ³óáõÙ ¨ ÷³ëï³ÃÕÃ»ñÇ ïíÛ³ÉÝ»ñÇ ¿É»ÏïñáÝ³ÛÇÝ ßï»Ù³ñ³Ý Ùáõïù³·ñáõÙ</t>
  </si>
  <si>
    <t>Արդարադատության նախարարություն, Վարչապետի աշխատակազմ, Հակակոռուպցիոն կոմիտե, Կենտրոնական բանկ</t>
  </si>
  <si>
    <t>Արդարադատության նախարարություն</t>
  </si>
  <si>
    <t>Վ»ñ³Ï³Ý·ÝáÕ³Ï³Ý ³ñ¹³ñ³¹³ïáõÃÛ³Ý ëÏ½µáõÝùÝ»ñÇ ³ñÙ³ï³íáñáõÙ, ³½³ï³½ñÏÙ³Ý ³í³Ý¹³Ï³Ý ·³Õ³÷³ñ³ËáëáõÃÛáõÝÇó ³ÝóáõÙ ¹»åÇ í»ñ³ëáóÇ³É³Ï³Ý³óÙ³Ý ¨ í»ñ³Ï³Ý·ÝáÕ³Ï³Ý ³ñ¹³ñ³¹³ïáõÃÛ³Ý ·³Õ³÷³ñ³ËáëáõÃÛ³Ý, ³½³ïáõÃÛáõÝÇó ½ñÏí³Í ³ÝÓ³Ýó ÑÇÙÝ³Ï³Ý Çñ³íáõÝùÝ»ñÇ »ñ³ßË³íáñáõÙ, å³ÑÙ³Ý å³ÛÙ³ÝÝ»ñÇ µ³ñ»É³íáõÙ, Ýñ³Ýó ïñ³Ù³¹ñíáÕ µÅßÏ³Ï³Ý û·ÝáõÃÛ³Ý ¨ ëå³ë³ñÏÙ³Ý áñ³ÏÇ µ³ñÓñ³óáõÙ, í»ñ³ëáóÇ³É³Ï³Ý³óÙ³Ý ·áñÍÁÝÃ³óÇ ³ñ¹ÛáõÝ³í»ïáõÃÛ³Ý µ³ñÓñ³óáõÙ</t>
  </si>
  <si>
    <t>Շáõñç 1200 Éñ³Ï³½Ù áõÝ»óáÕ ùñ»³Ï³ï³ñáÕ³Ï³Ý Ýáñ ÑÇÙÝ³ñÏÇ Ï³éáõóáõÙ, ïáÏáë</t>
  </si>
  <si>
    <t>Ð³Ï³ÏáéáõåóÇáÝ ¹³ï³ñ³ÝÇ ß»Ýù³ÛÇÝ å³ÛÙ³ÝÝ»ñÇ ³å³ÑáíáõÙ</t>
  </si>
  <si>
    <t xml:space="preserve">Ð³Ï³ÏáéáõåóÇáÝ ¹³ï³ñ³Ý
</t>
  </si>
  <si>
    <t>Ð³Ï³ÏáéáõåóÇáÝ ÏáÙÇï»Ç ·áñÍáõÝ»áõÃÛ³Ý Ñ³Ù³ñ ³ÝÑñ³Å»ßï  ïñ³Ýåáñï³ÛÇÝ ë³ñù³íáñáõÙÝ»ñÇ Ó»éùµ»ñáõÙ</t>
  </si>
  <si>
    <t>îñ³Ýëåáñï³ÛÇÝ ë³ñù³íáñáõÙÝ»ñÇ ù³Ý³Ï« Ñ³ï</t>
  </si>
  <si>
    <t>Ð³Ï³ÏáéáõåóÇáÝ ÏáÙÇï»Ç ïñ³Ýëåáñï³ÛÇÝ ë³ñù³íáñáõÙÝ»ñÇ Ñ³·»óí³ÍáõÃÛ³Ý ³å³ÑáíáõÙ</t>
  </si>
  <si>
    <t>Ð³Ï³ÏáéáõåóÇáÝ ¹³ï³ñ³ÝÇ ï»ËÝÇÏ³Ï³Ý Ñ³·»óí³ÍáõÃÛ³Ý ³å³ÑáíáõÙ</t>
  </si>
  <si>
    <t>Ð³Ï³ÏáéáõåóÇáÝ ¹³ï³ñ³Ý</t>
  </si>
  <si>
    <t>Ð³Ï³ÏáéáõåóÇáÝ ¹³ï³ñ³ÝÇ ïñ³Ýëåáñï³ÛÇÝ ë³ñù³íáñáõÙÝ»ñÇ Ñ³·»óí³ÍáõÃÛ³Ý  ³å³ÑáíáõÙ</t>
  </si>
  <si>
    <t>Ð³Ï³ÏáéáõåóÇáÝ ¹³ï³ñ³ÝÇ ·áñÍáõÝ»áõÃÛ³Ý Ñ³Ù³ñ ³ÝÑñ³Å»ßï  ïñ³Ýåáñï³ÛÇÝ ë³ñù³íáñáõÙÝ»ñÇ Ó»éùµ»ñáõÙ</t>
  </si>
  <si>
    <t>Ð³Ï³ÏáéáõåóÇáÝ ¹³ï³ñ³ÝÇ ïñ³Ýëåáñï³ÛÇÝ ë³ñù³íáñáõÙÝ»ñÇ Ñ³·»óí³ÍáõÃÛ³Ý ³å³ÑáíáõÙ</t>
  </si>
  <si>
    <t>ÎáéáõåóÇ³ÛÇ Ýí³½»óáõÙ, Ñ³Ï³ÏáéáõåóÇáÝ ³ñ¹ÛáõÝ³í»ï ÇÝëïÇïáõóÇáÝ³É Ñ³Ù³Ï³ñ·Ç ³éÏ³ÛáõÃÛáõÝ</t>
  </si>
  <si>
    <t>ÎáéáõåóÇáÝ ·áñÍ»ñÇ ùÝÝáõÃÛ³Ý ³ñ¹ÛáõÝ³í»ïáõÃÛ³Ý µ³ñÓñ³óáõÙ</t>
  </si>
  <si>
    <t>ÎáéáõåóÇáÝ Ñ³Ýó³·áñÍáõÃÛáõÝÝ»ñÇ ùÝÝáõÃÛáõÝ Ù³ëÝ³·Çï³óí³Í Çñ³í³å³Ñ Ù³ñÙÝÇ ÏáÕÙÇó, ³åûñÇÝÇ Ñ³ñëï³óÙ³Ý ùÝÝáõÃÛ³Ý Ù»Ãá¹ÇÏ³ÛÇ Ùß³ÏáõÙ, Ù³ëÝ³·Çï³Ï³Ý Ï³ñáÕáõÃÛáõÝÝ»ñÇ ½³ñ·³óáõÙ ¨ Ñ³Ýñ³ÛÇÝ Çñ³½»ÏáõÙ</t>
  </si>
  <si>
    <t>Æñ³Ï³Ý³óíáÕ µ³ñ»÷áËáõÙÝ»ñÇ, ÏáéáõåóÇ³ÛÇ í»ñ³µ»ñÛ³É Ñ³Ýñ³ÛÇÝ Ñ³ñóáõÙÝ»ñÇ Çñ³Ï³Ý³óáõÙ, éÇëÏ»ñÇ ¨ ³ÏÝÏ³ÉÇùÝ»ñÇ íñ³ ÑÇÙÝí³Í ù³Õ³ù³Ï³ÝáõÃÛ³Ý Ùß³ÏáõÙ ¨ Çñ³Ï³Ý³óáõÙ</t>
  </si>
  <si>
    <t>Ä³Ù³Ý³Ï³ÏÇó Çñ³í³å³Ñ Ù³ñÙÝÇ Ï³ñÇùÝ»ñÁ ëå³ë³ñÏáÕ ß»ÝùÇ Ï³éáõóáõÙ՝ Ñ³ßíÇ ³éÝ»Éáí Ð³Ï³ÏáéáõåóÇáÝ ÏáÙÇï»Ç ·áñÍ³éáõյÃÝ»ñÁ</t>
  </si>
  <si>
    <t>Ð³Ï³ÏáéáõåóÇáÝ ÏáÙÇï»Ç ·áñÍáõÝ»áõÃÛ³Ý Ñ³Ù³ñ ³ÝÑñ³Å»ßï í³ñã³Ï³Ý ë³ñù³íáñáõÙÝ»ñÇ Ó»éùµ»ñáõÙ՝ Ñ³ßíÇ ³éÝ»Éáí ÎáÙÇï»Ç ·áñÍ³éáõÛÃÝ»ñÁ</t>
  </si>
  <si>
    <t xml:space="preserve">ÎáéáõåóÇ³ÛÇ Ï³ÝË³ñ·»ÉÙ³Ý Ýå³ï³Ïáí Ã³÷³ÝóÇÏáõÃÛ³Ý áõ Ñ³ßí»ïíáÕ³Ï³ÝáõÃÛ³Ý ³å³ÑáíÙ³Ý, ïíÛ³ÉÝ»ñÇ ³íïáÙ³ï³óÙ³Ý, í³ñã³Ï³Ý ÏáéáõåóÇ³ÛÇ Ñ³ÕÃ³Ñ³ñÙ³Ý Ñ³Ù³ñ ³ÝÑñ³Å»ßï ¿É»ÏïñáÝ³ÛÇÝ é»ëáõñëÝ»ñÇ ëï»ÕÍáõÙ ¨ Çñ³½»ÏáõÙ
</t>
  </si>
  <si>
    <t>Ð³Ï³ÏáéáõåóÇáÝ áÉáñïÇ ¾É»ÏïñáÝ³ÛÇÝ é»ëáõñëÝ»ñÇ ëï»ÕÍÙ³Ý Ï³Ù ³ñ¹Ç³Ï³Ý³óÙ³Ý Ý³Ë³·Í»ñÇ ³å³ÑáíáõÙ</t>
  </si>
  <si>
    <t>Ð³Ï³ÏáéáõåóÇáÝ ¹³ï³ñ³ÝÇ Ï³ñÇùÝ»ñÁ ëå³ë³ñÏáÕ Ýáñ ß»ÝùÇ Ï³éáõóáõÙ</t>
  </si>
  <si>
    <t>Ð³Ï³ÏáéáõåóÇáÝ ¹³ï³ñ³ÝÇ ÝÛáõÃ³ï»ËÝÇÏ³Ï³Ý Ñ³·»óí³ÍáõÃÛ³Ý ³å³ÑáíÙ³Ý Ñ³Ù³ñ í³ñã³Ï³Ý ë³ñù³íáñáõÙÝ»ñÇ Ó»éùµ»ñáõÙ</t>
  </si>
  <si>
    <t>¸³ï³ñ³ÝÝ»ñÇ Í³Ýñ³µ»éÝí³ÍáõÃÛ³Ý Ã»Ã¨³óáõÙ, ·áñÍ»ñÇ ùÝÝáõÃÛ³Ý áÕç³ÙÇï Å³ÙÏ»ïÝ»ñÇ ¨ ³ñ¹³ñ³¹³ïáõÃÛ³Ý Ù³ñÙÇÝÝ»ñÇ Ñ³ßí»ïíáÕ³Ï³ÝáõÃÛ³Ý ³å³ÑáíáõÙ</t>
  </si>
  <si>
    <t>²ñ¹³ñ ¹³ï³ùÝÝáõÃÛ³Ý Çñ³íáõÝùÇ ¨ ¹³ï³Ï³Ý ÇßË³ÝáõÃÛ³Ý ³ÝÏ³ËáõÃÛ³Ý áõ ³Ý³ã³éáõÃÛ³Ý ³å³ÑáíáõÙ</t>
  </si>
  <si>
    <t>ê³ÑÙ³Ý³¹ñ³Ï³Ý Ñ³Ýñ³ùí»Ç Ï³½Ù³Ï»ñåáõÙ</t>
  </si>
  <si>
    <t>ê³ÑÙ³Ý³¹ñ³Ï³Ý µ³ñ»÷áËáõÙÝ»ñÇ Ý³Ë³·ÍÇ Ñ³Ýñ³ÛÇÝ ùÝÝ³ñÏÙ³Ý ³å³ÑáíáõÙ ¨ ë³ÑÙ³Ý³¹ñ³Ï³Ý Ñ³Ýñ³ùí»Ç Çñ³Ï³Ý³óáõÙ</t>
  </si>
  <si>
    <t>¸³ï³Çñ³í³Ï³Ý áÉáñïáõÙ µ³ñ»÷áËáõÙÝ»ñÇ í»ñ³µ»ñÛ³É Ñ³Ýñ³ÛÇÝ Çñ³½»ÏáõÙ</t>
  </si>
  <si>
    <t xml:space="preserve"> Þ³ñáõÝ³Ï³Ï³Ý Ñ³Ýñ³ÛÇÝ Çñ³½»ÏÙ³Ý ³ñß³íÝ»ñÇ Çñ³Ï³Ý³óáõÙ </t>
  </si>
  <si>
    <t>¾É»ÏïñáÝ³ÛÇÝ ³ñ¹³ñ³¹³ïáõÃÛ³Ý Ñ³Ù³Ï³ñ·Ç Ý»ñ¹ñáõÙ ¨ ³éÏ³ ¿É»ÏïñáÝ³ÛÇÝ ·áñÍÇùÝ»ñÇ ³ñ¹Ç³Ï³Ý³óáõÙ</t>
  </si>
  <si>
    <t>öáñÓ³·Çï³Ï³Ý ÙÇ³ëÝ³Ï³Ý Ï»ÝïñáÝÇ  ÝÛáõÃ³ï»ËÝÇÏ³Ï³Ý Ñ³·»óí³ÍáõÃÛ³Ý ³å³ÑáíáõÙ</t>
  </si>
  <si>
    <t>ÜÛáõÃ³ï»ËÝÇÏ³Ï³Ý Ñ³·»óí³ÍáõÃÛ³Ý ³å³ÑáíáõÙ</t>
  </si>
  <si>
    <t>²½³ïáõÃÛáõÝÇó ½ñÏí³Í ³ÝÓ³Ýó, Ý»ñ³éÛ³É  Ñ³ßÙ³Ý¹³ÙáõÃÛáõÝ áõÝ»óáÕÝ»ñÇ å³ÑÙ³Ý ¨ µÅßÏ³Ï³Ý û·ÝáõÃÛ³Ý áõ ëå³ë³ñÏÙ³Ý å³ÛÙ³ÝÝ»ñÇ µ³ñ»É³íáõÙ, ¹³ï³å³ñïÛ³ÉÝ»ñÇ áõ åñáµ³óÇ³ÛÇ ß³Ñ³éáõÝ»ñÇ í»ñ³ëáóÇ³É³Ï³Ý³óáõÙ ¨ ùñ»³Ï³ï³ñáÕ³Ï³Ý ÑÇÙÝ³ñÏÝ»ñÇ ûåïÇÙ³É³óáõÙ áõ ³ñ¹Ç³Ï³Ý³óáõÙ</t>
  </si>
  <si>
    <t>ØÇç³½·³ÛÇÝ ã³÷³ÝÇßÝ»ñÇÝ Ñ³Ù³å³ï³ëË³Ý ùñ»³Ï³ï³ñáÕ³Ï³Ý ÑÇÙÝ³ñÏÝ»ñáõÙ Ù³ñ¹áõ Çñ³íáõÝùÝ»ñÇ »ñ³ßË³íáñáõÙ, ùñ»³Ï³Ý »ÝÃ³Ùß³ÏáõÛÃÇ Ñ³ÕÃ³Ñ³ñáõÙ, ÏáéáõåóÇ³ÛÇ Ýí³½»óáõÙ, ÏñÏÝ³Ñ³Ýó³·áñÍáõÃÛ³Ý Ýí³½»óáõÙ</t>
  </si>
  <si>
    <t>²ñ¹³ñ³¹³ïáõÃÛ³Ý Ñ³Ù³Ï³ñ·Ç Í³é³ÛáõÃÛáõÝÝ»ñÇ Ï³¹ñ³ÛÇÝ ³å³ÑáíÙ³ÝÝ áõÕÕí³Í՝ Í³é³ÛáÕÝ»ñÇ å³ïñ³ëïÙ³Ý ¨ í»ñ³å³ïñ³ëïÙ³Ý Íñ³·ñ»ñÇ Çñ³Ï³Ý³óáõÙ</t>
  </si>
  <si>
    <t>øñ»³Ï³ï³ñáÕ³Ï³Ý ÑÇÙÝ³ñÏÝ»ñÇ ûåïÇÙ³É³óáõÙ, ß»Ýù³ÛÇÝ áõ å³ÑÙ³Ý å³ÛÙ³ÝÝ»ñÇ µ³ñ»É³íáõÙ</t>
  </si>
  <si>
    <t>ØÇç³½·³ÛÇÝ ã³÷³ÝÇßÝ»ñÇÝ Ñ³Ù³å³ï³ëË³Ý ³½³ïáõÃÛáõÝÇó ½ñÏí³Í ³ÝÓ³Ýó Ñ³Ù³ñ å³ïß³× å³ÛÙ³ÝÝ»ñÇ ³å³ÑáíÙ³Ý Ýå³ï³Ïáí12 ùñ»³Ï³ï³ñáÕ³Ï³Ý ÑÇÙÝ³ñÏÝ»ñÇ ûåïÇÙ³É³óáõÙª Ý»ñ³éÛ³É áñáß ÑÇÙÝ³ñÏÝ»ñÇ ÷³ÏÙ³Ý ÙÇçáóáí</t>
  </si>
  <si>
    <t xml:space="preserve">øñ»³Ï³ï³ñáÕ³Ï³Ý ÑÇÙÝ³ñÏÝ»ñáõÙ ³½³ïáõÃÛáõÝÇó ½ñÏí³Í Ñ³ßÙ³Ý¹³ÙáõÃÛáõÝ áõÝ»óáÕ ³ÝÓ³Ýó  å³ÑÙ³Ý  Ù³ïã»ÉÇ å³ÛÙ³ÝÝ»ñÇ ³å³ÑáíáõÙ </t>
  </si>
  <si>
    <t>øñ»³Ï³ï³ñáÕ³Ï³Ý ÑÇÙÝ³ñÏÝ»ñáõÙ å³ÑíáÕ Ñ³ßÙ³Ý¹³ÙáõÃÛáõÝ áõÝ»óáÕ ³ÝÓ³Ýó Ñ³Ù³ñ Ù³ïã»ÉÇ å³ÛÙ³ÝÝ»ñÇ ¨ Ñ³Ù³å³ï³ëË³Ý Ñ³ñÙ³ñ³ÝùÝ»ñÇ ³å³ÑáíáõÙ, Ñ³ßÙ³Ý¹³ÙáõÃÛáõÝ áõÝ»óáÕ ³ÝÓ³Ýó Ñ³Ù³ñ ï»Õ»Ï³ïíáõÃÛ³Ý ëï³óÙ³Ý ¨ Ñ³Õáñ¹Ù³Ý ÑÝ³ñ³íáñáõÃÛáõÝÝ ³å³ÑáíáÕ ï»ËÝÇÏ³Ï³Ý ¨ ³ßË³ï³Ï³ñ·³ÛÇÝ ÉáõÍáõÙÝ»ñÇ ³å³ÑáíáõÙ</t>
  </si>
  <si>
    <t xml:space="preserve">²½³ïáõÃÛáõÝÇó ½ñÏí³Í ³ÝÓ³Ýó ¨ åñáµ³óÇ³ÛÇ ß³Ñ³éáõÝ»ñÇ ½µ³Õí³ÍáõÃÛ³Ý ³å³ÑáíáõÙ, ïáÏáë </t>
  </si>
  <si>
    <t>Ð³ßÙ³Ý¹³ÙáõÃÛáõÝ áõÝ»óáÕ ³ÝÓ³Ýó Ñ³Ù³ñ Ù³ïã»ÉÇ å³ÛÙ³ÝÝ»ñÇ ³å³ÑáíáõÙ, ïáÏáë</t>
  </si>
  <si>
    <t>²ñµÇïñ³ÅÇ ÇÝëïÇïáõóÇáÝ³É Ï³éáõÛóÇ ëï»ÕÍÙ³Ý ³ç³ÏóáõÃÛáõÝ</t>
  </si>
  <si>
    <t>Ð³Ï³ÏáéáõåóÇáÝ ÇÝëïÇïáõóÇáÝ³É Ñ³Ù³Ï³ñ·Ç í»ñ³÷áËáõÙ ¨ ½³ñ·³óáõÙ՝ Ý³¨ áÉáñï³ÛÇÝ ÏáéáõåóÇáÝ éÇëÏ»ñÇ í»ñÑ³ÝÙ³Ý áõ Ýí³½»óÙ³Ý ¨ ¿É»ÏïñáÝ³ÛÇÝ ÅáÕáíñ¹³í³ñáõÃÛ³Ý ·áñÍÇùÝ»ñÇ Ý»ñ¹ñÙ³Ý ÙÇçáóáí</t>
  </si>
  <si>
    <t>ö³ëï³Ñ³í³ù Ñ³ÝÓÝ³ÅáÕáíÇ ·áñÍáõÝ»áõÃÛ³Ý ³å³ÑáíáõÙ</t>
  </si>
  <si>
    <t>²ñµÇïñ³ÅÇ ÇÝëïÇïáõóÇáÝ³É Ï³éáõÛóÇ ·áñÍáõÝ»áõÃÛ³Ý  ³å³ÑáíáõÙ</t>
  </si>
  <si>
    <t>ö³ëï³Ñ³í³ù Ñ³ÝÓÝ³ÅáÕáíÇ ëï»ÕÍÙ³Ý ³ç³ÏóáõÃÛáõÝ</t>
  </si>
  <si>
    <t xml:space="preserve">ö³ëï³Ñ³í³ù Ñ³ÝÓÝ³ÅáÕáí </t>
  </si>
  <si>
    <t xml:space="preserve">²ñµÇïñ³Å³ÛÇÝ ÇÝëïÇïáõóÇáÝ³É Ï³éáõÛó </t>
  </si>
  <si>
    <t>²ñ¹³ñ³¹³ïáõÃÛ³Ý Ý³Ë³ñ³ñáõÃÛáõÝ</t>
  </si>
  <si>
    <t>Ð³ñÏ³¹Çñ Ï³ï³ñáõÙÝ ³å³ÑáíáÕ Í³é³ÛáõÃÛ³Ý ¿É»ÏïñáÝ³ÛÇÝ Ñ³Ù³Ï³ñ·Ç (ÐÎ²Ì ¿É. Ñ³Ù³Ï³ñ·) ½³ñ·³óáõÙ, ïáÏáë</t>
  </si>
  <si>
    <t>öáñÓ³·Çï³Ï³Ý ÙÇ³ëÝ³Ï³Ý Ï»ÝïñáÝ</t>
  </si>
  <si>
    <t>§²ç³ÏóáõÃÛáõÝ ¹³ï³å³ñïÛ³ÉÝ»ñÇÝ¦  ÑÇÙÝ³¹ñ³ÙÇ ·áñÍáõÝ»áõÃÛ³Ý ³å³ÑáíáõÙ</t>
  </si>
  <si>
    <t>§²ç³ÏóáõÃÛáõÝ ¹³ï³å³ñïÛ³ÉÝ»ñÇÝ¦ ÑÇÙÝ³¹ñ³ÙÇ ·áñÍáõÝ»áõÃÛ³Ý ³å³ÑáíáõÙ</t>
  </si>
  <si>
    <t>§²ç³ÏóáõÃÛáõÝ ¹³ï³å³ñïÛ³ÉÝ»ñÇÝ¦ ÑÇÙÝ³¹ñ³Ù</t>
  </si>
  <si>
    <t>äñáµ³óÇ³ÛÇ Í³é³ÛáÕÝ»ñÇÝ ÷áËÑ³ïáõóÙ³Ý ïñ³Ù³¹ñáõÙ</t>
  </si>
  <si>
    <t>äñáµ³óÇ³ÛÇ Í³é³ÛáÕÝ»ñÇÝ å³ïÇÅÁ Ïñ»Éáõó å³ÛÙ³Ý³Ï³Ý í³Õ³Å³ÙÏ»ï ³½³ïÙ³Ý í»ñ³µ»ñÛ³É ½»ÏáõÛóÝ»ñÇ Ï³½ÙÙ³Ý Ñ³Ù³ñ (åñáµ³óÇ³ÛÇ ß³Ñ³éáõÝ»ñÇ µÝ³ÏáõÃÛ³Ý í³Ûñ ³Ûó»ÉáõÃÛáõÝ, ïáõÅáÕÇ Ñ»ï Ñ³Ý¹ÇåáõÙ, ³ÛÉ Ñ³ëï³ïáõÃÛáõÝÝ»ñ ³Ûó»ÉáõÃÛáõÝÝ»ñ ¨ ³ÛÉÝ) ÷áËÑ³ïáõóÙ³Ý ïñ³Ù³¹ñáõÙ</t>
  </si>
  <si>
    <t>1200X</t>
  </si>
  <si>
    <t>äñáµ³óÇ³ÛÇ Í³é³ÛáÕÝ»ñÇÝ å³ïÇÅÁ Ïñ»Éáõó å³ÛÙ³Ý³Ï³Ý í³Õ³Å³ÙÏ»ï ³½³ïÙ³Ý í»ñ³µ»ñÛ³É ½»ÏáõÛóÝ»ñÇ Ï³½ÙÙ³Ý Ñ³Ù³ñ (åñáµ³óÇ³ÛÇ ß³Ñ³éáõÝ»ñÇ µÝ³ÏáõÃÛ³Ý í³Ûñ ³Ûó»ÉáõÃÛáõÝ, ïáõÅáÕÇ Ñ»ï Ñ³Ý¹ÇåáõÙ, ³ÛÉ Ñ³ëï³ïáõÃÛáõÝÝ»ñ ³Ûó»ÉáõÃÛáõÝÝ»ñ ¨ ³ÛÉÝ) ÷áËÑ³ïáõóáõÙ</t>
  </si>
  <si>
    <t>îñ³Ýëý»ñïÝ»ñÇ ïñ³Ù³¹ñáõÙ</t>
  </si>
  <si>
    <t>äñáµ³óÇ³ÛÇ Í³é³ÛáÕÝ»ñ, ù³Ý³Ï, Ù³ñ¹</t>
  </si>
  <si>
    <t>ö³ëï³Ñ³í³ù Ñ³ÝÓÝ³ÅáÕáíÇ ·áñÍáõÝ»áõÃÛ³Ý  ³å³ÑáíáõÙ</t>
  </si>
  <si>
    <t>ì»×»ñÇ ÉáõÍÙ³Ý ³ÛÉÁÝïñ³Ýù³ÛÇÝ »Õ³Ý³ÏÝ»ñÇ í»ñ³µ»ñÛ³É Ñ³Ýñ³ÛÇÝ Çñ³½»ÏáõÙ</t>
  </si>
  <si>
    <t>ì»×»ñÇ ÉáõÍÙ³Ý ³ÛÉÁÝïñ³Ýù³ÛÇÝ »Õ³Ý³ÏÝ»ñÇ í»ñ³µ»ñÛ³É Ñ³Ýñ³ÛÇÝ ³ñß³íÇ Çñ³Ï³Ý³óáõÙ</t>
  </si>
  <si>
    <t xml:space="preserve">ÎáéáõåóÇ³ÛÇ í»ñ³µ»ñÛ³É Ñ³Ýñ³ÛÇÝ ÁÝÏ³ÉÙ³Ý  Çñ³íÇ×³ÏÇ áõëáõÙÝ³ëÇñáõÃÛáõÝ </t>
  </si>
  <si>
    <t xml:space="preserve">ÎáéáõåóÇ³ÛÇ í»ñ³µ»ñÛ³É Ñ³Ýñ³ÛÇÝ ÁÝÏ³ÉÙ³Ý Çñ³íÇ×³ÏÇ áõëáõÙÝ³ëÇñáõÃÛáõÝ </t>
  </si>
  <si>
    <t>ê³ÑÙ³Ý³¹ñáõÃÛ³Ý ÷á÷áËáõÃÛáõÝÝ»ñÇ Ý³Ë³·ÇÍ</t>
  </si>
  <si>
    <t>ö³ëï³Ñ³í³ù Ñ³ÝÓÝ³ÅáÕáíÇ  ß»Ýù³ÛÇÝ ¨ ÝÛáõÃ³ï»ËÝÇÏ³Ï³Ý å³ÛÙ³ÝÝ»ñáí ³å³Ñáíí³ÍáõÃÛáõÝÁ, ïáÏáë</t>
  </si>
  <si>
    <t>§²µáíÛ³Ý¦ øÎÐ-áõÙ ³Ýã³÷³Ñ³ë ¹³ï³å³ñïÛ³ÉÝ»ñÇ Ï³ñÇùÝ»ñÇÝ  Ñ³Ù³å³ï³ëË³Ý»óí³Í áã §µ³Ýï³ÝÙ³Ý¦ ÙÇç³í³Ûñ ëï»ÕÍ»Éáõ Ýå³ï³Ïáí  ³Ýã³÷³Ñ³ëÝ»ñÇ Ù³ëÝ³ß»ÝùÇ í»ñ³Ýáñá·áõÙ, ïáÏáë</t>
  </si>
  <si>
    <t>ö³ëï³Ñ³í³ù Ñ³ÝÓÝ³ÅáÕáíÇ  ³ßË³ï³Ï³½ÙÇ Ñ³Ù³Éñí³ÍáõÃÛáõÝÁ, ïáÏáë</t>
  </si>
  <si>
    <t>²ñµÇïñ³ÅÇ ÇÝëïÇïáõóÇáÝ³É Ï³éáõÛóÇ  ß»Ýù³ÛÇÝ ¨ ÝÛáõÃ³ï»ËÝÇÏ³Ï³Ý å³ÛÙ³ÝÝ»ñáí ³å³Ñáíí³ÍáõÃÛáõÝÁ, ïáÏáë</t>
  </si>
  <si>
    <t>²ñµÇïñ³ÅÇ ÇÝëïÇïáõóÇáÝ³É Ï³éáõÛóÇ ùÝÝí³Í ·áñÍ»ñÇ ù³Ý³Ï</t>
  </si>
  <si>
    <t>²Ýí×³ñ Çñ³í³µ³Ý³Ï³Ý û·ÝáõÃÛ³Ý Ï³éáõó³Ï³ñ·»ñÇ ½³ñ·³óáõÙ</t>
  </si>
  <si>
    <t>²Ýí×³ñ Çñ³í³µ³Ý³Ï³Ý û·ÝáõÃÛáõÝ ïñ³Ù³¹ñáÕ Ï³éáõÛóÝ»ñÇ ßñç³Ý³ÏÝ»ñÇ ÁÝ¹É³ÛÝáõÙ</t>
  </si>
  <si>
    <t>Ð³Ï³ÏáéáõåóÇáÝ ¹³ï³ñ³ÝÝ»ñÇ ß»Ýù³ÛÇÝ å³ÛÙ³ÝÝ»ñÇ ³å³ÑáíáõÙ</t>
  </si>
  <si>
    <t>Ð³Ï³ÏáéáõåóÇáÝ ¹³ï³ñ³ÝÝ»ñÇ ï»ËÝÇÏ³Ï³Ý Ñ³·»óí³ÍáõÃÛ³Ý ³å³ÑáíáõÙ</t>
  </si>
  <si>
    <t xml:space="preserve"> ¸³ï³í³ñ³Ï³Ý ·áñÍáõÝ»áõÃÛ³Ý Çñ³Ï³Ý³óáõÙ՝ ¹³ï³Ï³Ý ³Ïï»ñÇ Ï³½ÙáõÙ ¨ Ññ³å³ñ³ÏáõÙ՝ ³ñËÇí³ÛÇÝ ÷³ëï³ÃÕÃ»ñÇ ïñ³Ù³¹ñáõÙ՝  ¹³ï³Ï³Ý Í³é³ÛáõÃÛ³Ý Çñ³Ï³Ý³óáõÙ </t>
  </si>
  <si>
    <t>Ð³Ï³ÏáéáõåóÇáÝ ¹³ï³ñ³ÝÝ»ñ</t>
  </si>
  <si>
    <t xml:space="preserve">êï³óí³Í Ñ³Ûó³¹ÇÙáõÙÝ»ñÇ, ¹ÇÙáõÙÝ»ñÇ ¨ ùñ»³Ï³Ý ·áñÍ»ñÇ ù³Ý³ÏÁ, ·áñÍ/Ñ³ï </t>
  </si>
  <si>
    <t xml:space="preserve"> ì³ñáõÛÃ ÁÝ¹áõÝí³Í ·áñÍ»ñÇ ù³Ý³ÏÁ, ·áñÍ/Ñ³ï </t>
  </si>
  <si>
    <t xml:space="preserve"> ²í³ñïí³Í ·áñÍ»ñÇ ù³Ý³ÏÁ, ·áñÍ/Ñ³ï </t>
  </si>
  <si>
    <t xml:space="preserve"> î³ñ»í»ñçÇÝ ³Ý³í³ñï ·áñÍ»ñÇ ù³Ý³ÏÁ, ·áñÍ/Ñ³ï </t>
  </si>
  <si>
    <t xml:space="preserve"> ²í³ñïí³Í ·áñÍ»ñÇ ÃÇíÁ ëï³óí³Í ·áñÍ»ñÇ ÃíáõÙ, ïáÏáë </t>
  </si>
  <si>
    <t xml:space="preserve"> ´»Ï³Ýí³Í ¹³ï³Ï³Ý ³Ïï»ñÇ ÃÇíÁ Ï³Û³óí³Í ¹³ï³Ï³Ý ³Ïï»ñÇ ÃíáõÙ, ïáÏáë </t>
  </si>
  <si>
    <t xml:space="preserve"> ¶Éáµ³É ÙñóáõÝ³ÏáõÃÛ³Ý ÇÝ¹»ùë, ¸³ï³Ï³Ý ³ÝÏ³ËáõÃÛáõÝ             </t>
  </si>
  <si>
    <t>î³ñ»Ï³Ý Ãí³ÛÝ³óíáÕ ÷³ëï³ÃÕÃ»ñÇ Í³í³ÉÁ, ïáÏáë</t>
  </si>
  <si>
    <t xml:space="preserve">ÐÐ Ï³é³í³ñáõÃÛ³Ý Íñ³·ñÇ 4.5 µ³ÅÝÇ ¹ñáõÛÃÝ»ñÇÝ Ñ³Ù³å³ï³ëË³Ý áã ÝÛáõÃ³Ï³Ý Ùß³ÏáõÃ³ÛÇÝ Å³é³Ý·áõÃÛ³Ý å³Ñå³ÝÙ³Ý Ýå³ï³Ïáí
ï»Õ»Ï³ïí³Ï³Ý ßï»Ù³ñ³ÝÇ ëï»ÕÍáõÙ, Ï³é³í³ñáõÃÛ³Ý 2019-2023 Ãí³Ï³ÝÝ»ñÇ ·áñÍáõÝ»áõÃÛ³Ý Íñ³·ñÇ Ï³ï³ñáõÙÝ ³å³ÑáíáÕ ÙÇçáó³éáõÙÝ»ñÇ ó³ÝÏÇ 53-ñ¹ Ï»ï`  ³å³Ñáí»É Ãí³ÛÇÝ ³ñËÇíÝ»ñÇ ëï»ÕÍáõÙÁ: </t>
  </si>
  <si>
    <t>²Ýí×³ñ Çñ³í³µ³Ý³Ï³Ý û·ÝáõÃÛ³Ý Í³í³ÉÇ ÁÝ¹É³ÛÝáõÙ ïáÏáë</t>
  </si>
  <si>
    <t>Ð³Ï³ÏáéáõåóÇáÝ ¹³ï³ñ³ÝÇ ÏáÕÙÇó ùÝÝí³Í ·áñÍ»ñÇ ù³Ý³Ï</t>
  </si>
  <si>
    <t xml:space="preserve">Ð³Ù³ßË³ñÑ³ÛÇÝ µ³ÝÏ,Î³é³í³ñÙ³Ý ÇÝ¹ÇÏ³ïáñÝ»ñ, úñ»ÝùÇ ·»ñ³Ï³ÛáõÃÛáõÝ            </t>
  </si>
  <si>
    <t>1-ÇÝ ³ïÛ³ÝÇ ¨ í»ñ³ùÝÝÇã ù³Õ³ù³óÇ³Ï³Ý áõ í³ñã³Ï³Ý ¹³ï³ñ³ÝÝ»ñáõÙ Í³Ýñ³µ»éÝí³ÍáõÃÛ³Ý Ýí³½áõÙ, ïáÏáë</t>
  </si>
  <si>
    <t>¿É»ÏïñáÝ³ÛÇÝ ³ñ¹³ñ³¹³ïáõÃÛ³Ý ÙÇ³ëÝ³Ï³Ý Ñ³Ù³Ï³ñ·Ç ¨ ³ñ¹³ñ³¹³ïáõÃÛ³ÝÁ ûÅ³Ý¹³ÏáÕ ¿É»ÏïñáÝ³ÛÇÝ ·áñÍÇùÝ»ñÇ Ý»ñ¹ñáõÙ, ïáÏáë</t>
  </si>
  <si>
    <t>Ð³Ýó³Ýù Ï³ï³ñ³Í ³ÝÓ³Ýó ÏñÏÝ³Ñ³Ýó³·áñÍáõÃÛ³Ý ÃíÇ Ýí³½»óáõÙ, ïáÏáë</t>
  </si>
  <si>
    <t>äñáµ³óÇ³ÛÇ Í³é³ÛáõÃÛáõÝ</t>
  </si>
  <si>
    <t>øñ»³Ï³ï³ñáÕ³Ï³Ý ÑÇÙÝ³ñÏÝ»ñáõÙ å³ïÅÇ ÏñÙ³Ý ÙÇç³½·³ÛÇÝ ã³÷³ÝÇßÝ»ñÇÝ ³ÙµáÕçáõÃÛ³Ùµ Ñ³Ù³å³ï³ëË³ÝáÕ  å³ÛÙ³ÝÝ»ñÇ ëï»ÕÍáõÙ, ù³Ý³Ï</t>
  </si>
  <si>
    <t>Âñ³Ýë÷»ñ»ÝëÇ ÆÝÃ»ñÝ»ßÝÉ ÎáéáõåóÇ³ÛÇ ÁÝÏ³ÉÙ³Ý ÇÝ¹»ùë</t>
  </si>
  <si>
    <t xml:space="preserve">Ð³Ï³ÏáéáõåóÇáÝ ÏáÙÇï»Ç ·áñÍáõÝ»áõÃÛ³Ý ³ñ¹ÛáõÝùáõÙ ÏáéáõåóÇáÝ Ñ³Ýó³·áñÍáõÃÛáõÝÝ»ñÇ µ³ó³Ñ³Ûïó³Í ¹»åù»ñÇ ³í»É³óáõÙ, ïáÏáë </t>
  </si>
  <si>
    <t xml:space="preserve">Üß³Ý³ÏÙ³Ý ÷áõÉáõÙ µ³ñ»í³ùñáõÃÛ³Ý ·Ý³Ñ³ïÙ³Ý ÁÝÃ³ó³Ï³ñ·»ñÇ Ñ³Ù³å³ï³ëË³ÝáõÃÛáõÝÁ ÙÇç³½·³ÛÇÝ ã³÷³ÝÇßÝ»ñÇÝ,ïáÏáë </t>
  </si>
  <si>
    <t xml:space="preserve">ÎáéáõåóÇáÝ Ñ³Ýó³·áñÍáõÃÛáõÝÝ»ñÇ ùÝÝáõÃÛáõÝ Ù³ëÝ³·Çï³óí³Í Çñ³í³å³Ñ Ù³ñÙÝÇ ÏáÕÙÇó, </t>
  </si>
  <si>
    <t>Ð³Ï³ÏáéáõåóÇáÝ ·áñÍ»ñÇ ¹³ï³Ï³Ý ùÝÝáõÃÛáõÝ</t>
  </si>
  <si>
    <t>ºÝÃ³¹ñÛ³É ÏáéáõåóÇáÝ Ñ³Ýó³·áñÍáõÃÛáõÝÝ»ñáí ùñ»³Ï³Ý í³ñáõÛÃÝ»ñÇ ÃÇíÁ</t>
  </si>
  <si>
    <t>ø³Õ³ù³óÇÝ»ñÇ ¹ÇÙáõÙÝ»ñÇ, µáÕáùÝ»ñÇ, Ñ³ñóáõÙÝ»ñÇ Ã»Å ·ÍÇ ÙÇ³ëÝ³Ï³Ý Ñ³ñÃ³ÏÇ Ý»ñ¹ñÙ³Ý ³ñ¹ÛáõÝùáõÙ ÉáõÍáõÙ ëï³ó³Í µáÕáùÝ»ñ, Ñ³ñóáõÙÝ»ñ, ¹ÇÙáõÙÝ»ñ, ù³Ý³Ï</t>
  </si>
  <si>
    <t xml:space="preserve">ä»ï³Ï³Ý ¨ ï»Õ³Ï³Ý ÇÝùÝ³Ï³é³í³ñÙ³Ý Ù³ñÙÇÝÝ»ñÇ ÏáÕÙÇó ù³Õ³ù³óÇÝ»ñÇÝ ³é³í»É ß³ï Ù³ïáõóíáÕ Í³é³ÛáõÃÛáõÝÝ»ñÇ í»ñ³µ»ñÛ³É Ù³ïã»ÉÇ ï»Õ»Ï³ïíáõÃÛáõÝ ëï³Ý³Éáõ ·áñÍÇù³Ï³½ÙÇ Ý»ñ¹ñÙ³Ý ³ñ¹ÛáõÝùáõÙ ûñÇÝ³Ï»ÉÇ Ó¨»ñÇ ÏÇñ³éÙ³Ùµ ëé³óí³Í ¹ÇÙáõÙÝ»ñ, ù³Ý³Ï </t>
  </si>
  <si>
    <t>î»Õ»Ï³ïíáõÃÛ³Ý  ³½³ïáõÃÛ³Ý Ù³ëÇÝ ÐÐ ûñ»ÝùÇ ßñç³Ý³ÏÝ»ñáõÙ å³Ñ³ÝçíáÕ ï»Õ»Ï³ïíáõÃÛ³Ý åñá³ÏïÇí Ññ³å³ñ³ÏÙ³Ý ÙÇ³ëÝ³Ï³Ý Ñ³ñÃ³ÏÇ ÙÇçáóáí å³ï³ëË³Ýí³Í Ñ³ñóáõÙÝ»ñÇ, ù³Ý³Ï</t>
  </si>
  <si>
    <t xml:space="preserve">E-draft էլ»ÏïñáÝ³ÛÇÝ Ñ³ñÃ³ÏáõÙ Çñ³í³Ï³Ý ³Ïï»ñÇ í»ñ³µ»ñÛ³É Ñ³ÝñáõÃÛ³Ý ÏáÕÙÇó Ý»ñÏ³Û³óí³Í ¹ÇïáÕáõÃÛáõÝÝ»ñÇ ¨ ³é³ç³ñÏáõÃÛáõÝÝ»ñÇ íÇ×³Ï³·ñáõÃÛ³Ý ³×, ïáÏáë  </t>
  </si>
  <si>
    <t xml:space="preserve">¸³ï³íáñÝ»ñÇ ·Ý³Ñ³ïÙ³Ý áõ ÁÝïñáõÃÛ³Ý ÁÝÃ³ó³Ï³ñ·»ñÇ/Ñ³Ù³Ï³ñ·Ç Ý»ñ¹ñáõÙ, ïáÏáë </t>
  </si>
  <si>
    <t>ºíñáå³Ï³Ý ã³÷³ÝÇßÝ»ñÇÝ Ñ³Ù³å³ï³ëË³Ý, Ùß³Ïí³Í ÝáñÙ³ïÇí Çñ³í³Ï³Ý ³Ïï»ñÇ Ý³Ë³·Í»ñ, ïáÏáë</t>
  </si>
  <si>
    <t>ì»×»ñÇ ÉáõÍÙ³Ý ³ÛÉÁÝïñ³Ýù³ÛÇÝ »Õ³Ý³ÏÝ»ñÇ ÏÇñ³é»ÉÇáõÃÛ³Ý µ³ñÓñ³óáõÙ, ïáÏáë</t>
  </si>
  <si>
    <t>²ÝóáõÙ³ÛÇÝ ³ñ¹³ñ³¹³ïáõÃÛ³Ý ·áñÍÇù³Ï³½ÙÇ Ý»ñ¹ÝáõÙ, ïáÏáë</t>
  </si>
  <si>
    <t>ì»×»ñÇ ÉáõÍÙ³Ý ³ÛÉÁÝïñ³Ýù³ÛÇÝ »Õ³Ý³ÏÝ»ñÇ í»ñ³µ»ñÛ³É                                       Ñ³Ýñ³ÛÇÝ Çñ³½»ÏÙ³Ý µ³ñÓñ³óáõÙ ïáÏáë</t>
  </si>
  <si>
    <t>ê³ÑÙ³Ý³¹ñ³Ï³Ý µ³ñ»÷áËáõÙÝ»ñÇ í»ñ³µ»ñÛ³É Ñ³Ýñ³ÛÇÝ ùÝÝ³ñÏáõÙÝ»ñÇ Ï³½Ù³Ï»ñåáõÙ, ù³Ý³Ï</t>
  </si>
  <si>
    <t>ê³ÑÙ³Ý³¹ñ³Ï³Ý µ³ñ»÷áËáõÙÝ»ñÇ Ñ³Ýñ³ùí»Ç Ï³½Ù³Ï»ñåÙ³Ý ³ßË³ï³ÝùÝ»ñÇ Çñ³Ï³Ý³óáõÙ</t>
  </si>
  <si>
    <t>¸³ï³Çñ³í³Ï³Ý áÉáñïÇ µ³ñ»÷áËáõÙÝ»ñÇ í»ñ³µ»ñÛ³É Çñ³Ï³Ý³óí³Í  Ñ³Ýñ³ÛÇÝ ³ñß³í, ù³Ý³Ï</t>
  </si>
  <si>
    <t>²Ýí×³ñ Çñ³í³µ³Ý³Ï³Ý û·ÝáõÃÛ³Ý Í³í³ÉÇ ÁÝ¹É³ÛÝáõÙ, ïáÏáë</t>
  </si>
  <si>
    <t>öáñÓ³·Çï³Ï³Ý ÙÇ³ëÝ³Ï³Ý  Ï»ÝïñáÝÇ ÝÛáõÃ³ï»ËÝÇÏ³Ï³Ý Ï³ñÇùÝ»ñÇ µ³ñ»É³íáõÙ, ïáÏáë</t>
  </si>
  <si>
    <t>¸³ï³ñ³ÝÝ»ñÇ    Í³Ýñ³µ»éÝí³ÍáõÃÛ³Ý  Ã»Ã¨³óáõÙ,  ·áñÍ»ñÇ  ùÝÝáõÃÛ³Ý  Å³ÙÏ»ïÝ»ñÇ Ïñ×³ïáõÙ, ¹³ï³Ï³Ý  Ñ³Ù³Ï³ñ·Ç  Ù³ïã»ÉÇáõÃÛ³Ý  ¨ ³ñ¹ÛáõÝ³í»ïáõÃÛ³Ý  ³å³ÑáíáõÙ Ýáñ³ñ³ñ³Ï³Ý  ÉáõÍáõÙÝ»ñÇ  ÙÇçáóáí, ³Û¹ ÃíáõÙ՝ í»×»ñÇ ÉáõÍÙ³Ý ³ÛÉÁÝïñ³Ýù³ÛÇÝ Ù»Ë³ÝÇ½ÙÝ»ñÇ  ·áñÍÝ³Ï³Ý  ÏÇñ³é»ÉÇáõÃÛ³Ý  ¨  ³Ýí×³ñ  Çñ³í³µ³Ý³Ï³Ý  û·ÝáõÃÛ³Ý ÇÝëïÇïáõïÝ»ñÇ ½³ñ·³óáõÙ, ³ñ¹³ñ³¹³ïáõÃÛ³Ý áÉáñïáõÙ ÙÇ³ëÝ³Ï³Ý  ¿É»ÏïñáÝ³ÛÇÝ Ñ³Ù³Ï³ñ·Ç Ý»ñ¹ñáõÙ:</t>
  </si>
  <si>
    <t>ä»ï³Ï³Ý Ù³ñÙÇÝÝ»ñÇ ¿É»ÏïñáÝ³ÛÇÝ µ³½³Ý»ñÇÝ ùñ»³Ï³Ý Ñ»ï³åÝ¹Ù³Ý Ù³ñÙÇÝÝ»ñÇ Ñ³ë³Ý»ÉÇáõÃÛ³Ý ³å³ÑáíáõÙ ¿É»ÏïñáÝ³ÛÇÝ Ñ³ñóÙ³Ý »Õ³Ý³Ïáí,ïáÏáë</t>
  </si>
  <si>
    <t>§²ñÙ³íÇñ¦ øÎÐ-áõÙ ³ñ¹Ç ÇÝÅ»Ý»ñ³ï»ËÝÇÏ³Ï³Ý ¨ ³Ýíï³Ý·áõÃÛ³Ý Ñ³Ù³Ï³ñ·Ç Ý»ñ¹ñáõÙ</t>
  </si>
</sst>
</file>

<file path=xl/styles.xml><?xml version="1.0" encoding="utf-8"?>
<styleSheet xmlns="http://schemas.openxmlformats.org/spreadsheetml/2006/main">
  <numFmts count="3">
    <numFmt numFmtId="164" formatCode="_-* #,##0.00\ _֏_-;\-* #,##0.00\ _֏_-;_-* &quot;-&quot;??\ _֏_-;_-@_-"/>
    <numFmt numFmtId="165" formatCode="0.0"/>
    <numFmt numFmtId="166" formatCode="_-* #,##0.0\ _֏_-;\-* #,##0.0\ _֏_-;_-* &quot;-&quot;??\ _֏_-;_-@_-"/>
  </numFmts>
  <fonts count="28">
    <font>
      <sz val="11"/>
      <color theme="1"/>
      <name val="Arial"/>
    </font>
    <font>
      <sz val="11"/>
      <color theme="1"/>
      <name val="Arial Armenian"/>
      <family val="2"/>
    </font>
    <font>
      <b/>
      <sz val="10"/>
      <color rgb="FFC00000"/>
      <name val="Arial Armenian"/>
      <family val="2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b/>
      <i/>
      <sz val="10"/>
      <color theme="1"/>
      <name val="Arial Armenian"/>
      <family val="2"/>
    </font>
    <font>
      <b/>
      <sz val="10"/>
      <color theme="1"/>
      <name val="Arial Armenian"/>
      <family val="2"/>
    </font>
    <font>
      <b/>
      <sz val="9"/>
      <color theme="1"/>
      <name val="Arial Armenian"/>
      <family val="2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i/>
      <sz val="10"/>
      <color rgb="FF000000"/>
      <name val="Arial Armenian"/>
      <family val="2"/>
    </font>
    <font>
      <i/>
      <sz val="9"/>
      <color theme="1"/>
      <name val="Arial Armenian"/>
      <family val="2"/>
    </font>
    <font>
      <sz val="11"/>
      <color theme="1"/>
      <name val="Calibri"/>
      <family val="2"/>
      <charset val="204"/>
    </font>
    <font>
      <i/>
      <sz val="12"/>
      <color theme="1"/>
      <name val="Arial Armenian"/>
      <family val="2"/>
    </font>
    <font>
      <u/>
      <sz val="11"/>
      <color theme="10"/>
      <name val="Arial Armenian"/>
      <family val="2"/>
    </font>
    <font>
      <b/>
      <i/>
      <sz val="9"/>
      <color theme="1"/>
      <name val="Arial Armenian"/>
      <family val="2"/>
    </font>
    <font>
      <sz val="9"/>
      <color rgb="FF000000"/>
      <name val="Arial Armenian"/>
      <family val="2"/>
    </font>
    <font>
      <sz val="9"/>
      <color theme="1"/>
      <name val="Arial Armenian"/>
      <family val="2"/>
    </font>
    <font>
      <i/>
      <sz val="10"/>
      <color theme="1"/>
      <name val="Arial Armenian"/>
      <family val="2"/>
    </font>
    <font>
      <b/>
      <sz val="10"/>
      <color theme="1"/>
      <name val="Arial Armenian"/>
      <family val="2"/>
    </font>
    <font>
      <sz val="10"/>
      <color theme="1"/>
      <name val="Arial Armenian"/>
      <family val="2"/>
    </font>
    <font>
      <b/>
      <sz val="9"/>
      <color theme="1"/>
      <name val="Arial Armenian"/>
      <family val="2"/>
    </font>
    <font>
      <i/>
      <sz val="10"/>
      <color theme="1"/>
      <name val="Arial LatArm"/>
      <family val="2"/>
    </font>
    <font>
      <sz val="10"/>
      <color theme="1"/>
      <name val="Arial LatArm"/>
      <family val="2"/>
    </font>
    <font>
      <i/>
      <sz val="10"/>
      <color rgb="FF000000"/>
      <name val="Arial LatArm"/>
      <family val="2"/>
    </font>
    <font>
      <i/>
      <sz val="10"/>
      <name val="Arial LatArm"/>
      <family val="2"/>
    </font>
    <font>
      <b/>
      <i/>
      <sz val="10"/>
      <color theme="1"/>
      <name val="Arial LatArm"/>
      <family val="2"/>
    </font>
    <font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9C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rgb="FFFFFFFF"/>
      </patternFill>
    </fill>
    <fill>
      <patternFill patternType="solid">
        <fgColor theme="2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27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wrapText="1"/>
    </xf>
    <xf numFmtId="0" fontId="5" fillId="0" borderId="15" xfId="0" applyFont="1" applyBorder="1" applyAlignment="1">
      <alignment vertical="center"/>
    </xf>
    <xf numFmtId="0" fontId="6" fillId="0" borderId="0" xfId="0" applyFont="1"/>
    <xf numFmtId="0" fontId="6" fillId="0" borderId="16" xfId="0" applyFont="1" applyBorder="1"/>
    <xf numFmtId="0" fontId="3" fillId="2" borderId="17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  <xf numFmtId="0" fontId="3" fillId="2" borderId="20" xfId="0" applyFont="1" applyFill="1" applyBorder="1" applyAlignment="1">
      <alignment vertical="top" wrapText="1"/>
    </xf>
    <xf numFmtId="0" fontId="3" fillId="2" borderId="21" xfId="0" applyFont="1" applyFill="1" applyBorder="1" applyAlignment="1">
      <alignment vertical="top" wrapText="1"/>
    </xf>
    <xf numFmtId="0" fontId="3" fillId="3" borderId="14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wrapText="1"/>
    </xf>
    <xf numFmtId="165" fontId="4" fillId="4" borderId="1" xfId="0" applyNumberFormat="1" applyFont="1" applyFill="1" applyBorder="1" applyAlignment="1">
      <alignment horizontal="left" wrapText="1"/>
    </xf>
    <xf numFmtId="0" fontId="3" fillId="4" borderId="14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top" wrapText="1"/>
    </xf>
    <xf numFmtId="1" fontId="4" fillId="4" borderId="3" xfId="0" applyNumberFormat="1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9" fillId="0" borderId="0" xfId="0" applyFont="1"/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3" fillId="2" borderId="14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20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vertical="center" wrapText="1"/>
    </xf>
    <xf numFmtId="165" fontId="4" fillId="0" borderId="5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165" fontId="4" fillId="0" borderId="13" xfId="0" applyNumberFormat="1" applyFont="1" applyBorder="1" applyAlignment="1">
      <alignment vertical="center" wrapText="1"/>
    </xf>
    <xf numFmtId="0" fontId="12" fillId="4" borderId="1" xfId="0" applyFont="1" applyFill="1" applyBorder="1"/>
    <xf numFmtId="0" fontId="4" fillId="0" borderId="8" xfId="0" applyFont="1" applyBorder="1" applyAlignment="1">
      <alignment vertical="center" wrapText="1"/>
    </xf>
    <xf numFmtId="165" fontId="4" fillId="0" borderId="8" xfId="0" applyNumberFormat="1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14" fillId="0" borderId="0" xfId="0" applyFont="1"/>
    <xf numFmtId="0" fontId="4" fillId="0" borderId="5" xfId="0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3" fillId="4" borderId="20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horizontal="left" vertical="top"/>
    </xf>
    <xf numFmtId="165" fontId="4" fillId="4" borderId="14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165" fontId="4" fillId="4" borderId="1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4" borderId="10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top" wrapText="1"/>
    </xf>
    <xf numFmtId="0" fontId="4" fillId="4" borderId="17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4" fillId="0" borderId="27" xfId="0" applyFont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165" fontId="4" fillId="4" borderId="17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5" fontId="4" fillId="4" borderId="3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wrapText="1"/>
    </xf>
    <xf numFmtId="165" fontId="4" fillId="0" borderId="0" xfId="0" applyNumberFormat="1" applyFont="1" applyAlignment="1">
      <alignment horizontal="left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7" borderId="20" xfId="0" applyFont="1" applyFill="1" applyBorder="1" applyAlignment="1">
      <alignment vertical="top" wrapText="1"/>
    </xf>
    <xf numFmtId="0" fontId="3" fillId="7" borderId="21" xfId="0" applyFont="1" applyFill="1" applyBorder="1" applyAlignment="1">
      <alignment vertical="top" wrapText="1"/>
    </xf>
    <xf numFmtId="1" fontId="4" fillId="4" borderId="1" xfId="0" applyNumberFormat="1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vertical="top"/>
    </xf>
    <xf numFmtId="0" fontId="17" fillId="7" borderId="21" xfId="0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18" fillId="0" borderId="2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9" fillId="4" borderId="3" xfId="0" applyFont="1" applyFill="1" applyBorder="1" applyAlignment="1">
      <alignment vertical="top" wrapText="1"/>
    </xf>
    <xf numFmtId="0" fontId="18" fillId="6" borderId="1" xfId="0" applyFont="1" applyFill="1" applyBorder="1" applyAlignment="1">
      <alignment vertical="top" wrapText="1"/>
    </xf>
    <xf numFmtId="0" fontId="3" fillId="11" borderId="20" xfId="0" applyFont="1" applyFill="1" applyBorder="1" applyAlignment="1">
      <alignment horizontal="left" vertical="top"/>
    </xf>
    <xf numFmtId="0" fontId="3" fillId="11" borderId="21" xfId="0" applyFont="1" applyFill="1" applyBorder="1" applyAlignment="1">
      <alignment horizontal="left" vertical="top"/>
    </xf>
    <xf numFmtId="165" fontId="4" fillId="12" borderId="1" xfId="0" applyNumberFormat="1" applyFont="1" applyFill="1" applyBorder="1" applyAlignment="1">
      <alignment horizontal="left" wrapText="1"/>
    </xf>
    <xf numFmtId="0" fontId="4" fillId="12" borderId="1" xfId="0" applyFont="1" applyFill="1" applyBorder="1" applyAlignment="1">
      <alignment horizontal="left" wrapText="1"/>
    </xf>
    <xf numFmtId="165" fontId="4" fillId="12" borderId="3" xfId="0" applyNumberFormat="1" applyFont="1" applyFill="1" applyBorder="1" applyAlignment="1">
      <alignment horizontal="center" vertical="top" wrapText="1"/>
    </xf>
    <xf numFmtId="0" fontId="4" fillId="13" borderId="1" xfId="0" applyFont="1" applyFill="1" applyBorder="1" applyAlignment="1">
      <alignment horizontal="left" wrapText="1"/>
    </xf>
    <xf numFmtId="0" fontId="4" fillId="0" borderId="14" xfId="0" applyFont="1" applyBorder="1" applyAlignment="1">
      <alignment vertical="top" wrapText="1"/>
    </xf>
    <xf numFmtId="0" fontId="7" fillId="0" borderId="14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center" wrapText="1"/>
    </xf>
    <xf numFmtId="0" fontId="4" fillId="9" borderId="1" xfId="0" applyFont="1" applyFill="1" applyBorder="1" applyAlignment="1">
      <alignment horizontal="left" wrapText="1"/>
    </xf>
    <xf numFmtId="1" fontId="4" fillId="9" borderId="3" xfId="0" applyNumberFormat="1" applyFont="1" applyFill="1" applyBorder="1" applyAlignment="1">
      <alignment horizontal="center" vertical="top" wrapText="1"/>
    </xf>
    <xf numFmtId="0" fontId="4" fillId="14" borderId="8" xfId="0" applyFont="1" applyFill="1" applyBorder="1" applyAlignment="1">
      <alignment horizontal="center" vertical="top" wrapText="1"/>
    </xf>
    <xf numFmtId="0" fontId="4" fillId="14" borderId="1" xfId="0" applyFont="1" applyFill="1" applyBorder="1" applyAlignment="1">
      <alignment horizontal="left" wrapText="1"/>
    </xf>
    <xf numFmtId="165" fontId="4" fillId="9" borderId="1" xfId="0" applyNumberFormat="1" applyFont="1" applyFill="1" applyBorder="1" applyAlignment="1">
      <alignment horizontal="left" wrapText="1"/>
    </xf>
    <xf numFmtId="0" fontId="5" fillId="0" borderId="2" xfId="0" applyFont="1" applyBorder="1" applyAlignment="1">
      <alignment vertical="top" wrapText="1"/>
    </xf>
    <xf numFmtId="0" fontId="3" fillId="2" borderId="14" xfId="0" applyFont="1" applyFill="1" applyBorder="1" applyAlignment="1">
      <alignment horizontal="left" vertical="top"/>
    </xf>
    <xf numFmtId="0" fontId="4" fillId="4" borderId="25" xfId="0" applyFont="1" applyFill="1" applyBorder="1" applyAlignment="1">
      <alignment vertical="center" wrapText="1"/>
    </xf>
    <xf numFmtId="165" fontId="4" fillId="0" borderId="25" xfId="0" applyNumberFormat="1" applyFont="1" applyBorder="1" applyAlignment="1">
      <alignment vertical="center" wrapText="1"/>
    </xf>
    <xf numFmtId="0" fontId="4" fillId="4" borderId="29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3" fillId="2" borderId="28" xfId="0" applyFont="1" applyFill="1" applyBorder="1" applyAlignment="1">
      <alignment vertical="top" wrapText="1"/>
    </xf>
    <xf numFmtId="0" fontId="4" fillId="0" borderId="14" xfId="0" applyFont="1" applyBorder="1" applyAlignment="1">
      <alignment vertical="center" wrapText="1"/>
    </xf>
    <xf numFmtId="165" fontId="4" fillId="0" borderId="33" xfId="0" applyNumberFormat="1" applyFont="1" applyBorder="1" applyAlignment="1">
      <alignment vertical="center" wrapText="1"/>
    </xf>
    <xf numFmtId="165" fontId="4" fillId="0" borderId="35" xfId="0" applyNumberFormat="1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35" xfId="0" applyFont="1" applyBorder="1" applyAlignment="1">
      <alignment vertical="top" wrapText="1"/>
    </xf>
    <xf numFmtId="165" fontId="4" fillId="0" borderId="14" xfId="0" applyNumberFormat="1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165" fontId="4" fillId="0" borderId="29" xfId="0" applyNumberFormat="1" applyFont="1" applyBorder="1" applyAlignment="1">
      <alignment vertical="center" wrapText="1"/>
    </xf>
    <xf numFmtId="0" fontId="4" fillId="4" borderId="30" xfId="0" applyFont="1" applyFill="1" applyBorder="1" applyAlignment="1">
      <alignment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8" fillId="0" borderId="32" xfId="0" applyFont="1" applyBorder="1" applyAlignment="1"/>
    <xf numFmtId="0" fontId="22" fillId="0" borderId="1" xfId="0" applyFont="1" applyBorder="1" applyAlignment="1">
      <alignment vertical="center" wrapText="1"/>
    </xf>
    <xf numFmtId="0" fontId="22" fillId="0" borderId="20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6" borderId="8" xfId="0" applyFont="1" applyFill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22" fillId="14" borderId="1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top" wrapText="1"/>
    </xf>
    <xf numFmtId="0" fontId="24" fillId="10" borderId="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3" fillId="10" borderId="26" xfId="0" applyFont="1" applyFill="1" applyBorder="1" applyAlignment="1">
      <alignment horizontal="center" vertical="top" wrapText="1"/>
    </xf>
    <xf numFmtId="0" fontId="26" fillId="0" borderId="20" xfId="0" applyFont="1" applyBorder="1" applyAlignment="1">
      <alignment vertical="top" wrapText="1"/>
    </xf>
    <xf numFmtId="0" fontId="8" fillId="0" borderId="8" xfId="0" applyFont="1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vertical="top" wrapText="1"/>
    </xf>
    <xf numFmtId="0" fontId="3" fillId="15" borderId="8" xfId="0" applyFont="1" applyFill="1" applyBorder="1" applyAlignment="1">
      <alignment horizontal="center" vertical="top" wrapText="1"/>
    </xf>
    <xf numFmtId="0" fontId="3" fillId="16" borderId="8" xfId="0" applyFont="1" applyFill="1" applyBorder="1" applyAlignment="1">
      <alignment horizontal="center" vertical="top" wrapText="1"/>
    </xf>
    <xf numFmtId="0" fontId="4" fillId="17" borderId="8" xfId="0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horizontal="left" wrapText="1"/>
    </xf>
    <xf numFmtId="165" fontId="4" fillId="4" borderId="20" xfId="0" applyNumberFormat="1" applyFont="1" applyFill="1" applyBorder="1" applyAlignment="1">
      <alignment horizontal="left" wrapText="1"/>
    </xf>
    <xf numFmtId="0" fontId="4" fillId="17" borderId="1" xfId="0" applyFont="1" applyFill="1" applyBorder="1" applyAlignment="1">
      <alignment horizontal="left" wrapText="1"/>
    </xf>
    <xf numFmtId="0" fontId="4" fillId="17" borderId="14" xfId="0" applyFont="1" applyFill="1" applyBorder="1" applyAlignment="1">
      <alignment horizontal="left" wrapText="1"/>
    </xf>
    <xf numFmtId="0" fontId="8" fillId="17" borderId="8" xfId="0" applyFont="1" applyFill="1" applyBorder="1"/>
    <xf numFmtId="0" fontId="3" fillId="18" borderId="10" xfId="0" applyFont="1" applyFill="1" applyBorder="1" applyAlignment="1">
      <alignment vertical="top" wrapText="1"/>
    </xf>
    <xf numFmtId="0" fontId="4" fillId="9" borderId="3" xfId="0" applyFont="1" applyFill="1" applyBorder="1" applyAlignment="1">
      <alignment vertical="top" wrapText="1"/>
    </xf>
    <xf numFmtId="0" fontId="25" fillId="9" borderId="8" xfId="0" applyFont="1" applyFill="1" applyBorder="1" applyAlignment="1">
      <alignment vertical="top" wrapText="1"/>
    </xf>
    <xf numFmtId="0" fontId="22" fillId="14" borderId="1" xfId="0" applyFont="1" applyFill="1" applyBorder="1" applyAlignment="1">
      <alignment vertical="center" wrapText="1"/>
    </xf>
    <xf numFmtId="0" fontId="3" fillId="18" borderId="1" xfId="0" applyFont="1" applyFill="1" applyBorder="1" applyAlignment="1">
      <alignment vertical="top" wrapText="1"/>
    </xf>
    <xf numFmtId="0" fontId="22" fillId="19" borderId="8" xfId="0" applyFont="1" applyFill="1" applyBorder="1" applyAlignment="1">
      <alignment vertical="top" wrapText="1"/>
    </xf>
    <xf numFmtId="0" fontId="24" fillId="14" borderId="0" xfId="0" applyFont="1" applyFill="1" applyAlignment="1">
      <alignment wrapText="1"/>
    </xf>
    <xf numFmtId="0" fontId="10" fillId="14" borderId="0" xfId="0" applyFont="1" applyFill="1" applyAlignment="1">
      <alignment wrapText="1"/>
    </xf>
    <xf numFmtId="0" fontId="4" fillId="19" borderId="3" xfId="0" applyFont="1" applyFill="1" applyBorder="1" applyAlignment="1">
      <alignment vertical="top" wrapText="1"/>
    </xf>
    <xf numFmtId="164" fontId="4" fillId="4" borderId="14" xfId="1" applyFont="1" applyFill="1" applyBorder="1" applyAlignment="1">
      <alignment horizontal="left" wrapText="1"/>
    </xf>
    <xf numFmtId="166" fontId="4" fillId="4" borderId="1" xfId="1" applyNumberFormat="1" applyFont="1" applyFill="1" applyBorder="1" applyAlignment="1">
      <alignment horizontal="left" wrapText="1"/>
    </xf>
    <xf numFmtId="0" fontId="4" fillId="0" borderId="36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center" vertical="top" wrapText="1"/>
    </xf>
    <xf numFmtId="0" fontId="0" fillId="20" borderId="0" xfId="0" applyFont="1" applyFill="1" applyAlignment="1"/>
    <xf numFmtId="0" fontId="1" fillId="17" borderId="0" xfId="0" applyFont="1" applyFill="1"/>
    <xf numFmtId="0" fontId="22" fillId="17" borderId="1" xfId="0" applyFont="1" applyFill="1" applyBorder="1" applyAlignment="1">
      <alignment horizontal="center" vertical="center" wrapText="1"/>
    </xf>
    <xf numFmtId="0" fontId="22" fillId="17" borderId="1" xfId="0" applyFont="1" applyFill="1" applyBorder="1" applyAlignment="1">
      <alignment horizontal="center" vertical="top" wrapText="1"/>
    </xf>
    <xf numFmtId="0" fontId="0" fillId="17" borderId="0" xfId="0" applyFont="1" applyFill="1" applyAlignment="1"/>
    <xf numFmtId="2" fontId="4" fillId="4" borderId="1" xfId="0" applyNumberFormat="1" applyFont="1" applyFill="1" applyBorder="1" applyAlignment="1">
      <alignment horizontal="left" wrapText="1"/>
    </xf>
    <xf numFmtId="0" fontId="8" fillId="0" borderId="8" xfId="0" applyFont="1" applyBorder="1"/>
    <xf numFmtId="0" fontId="4" fillId="0" borderId="8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4" fillId="15" borderId="8" xfId="0" applyFont="1" applyFill="1" applyBorder="1" applyAlignment="1">
      <alignment horizontal="center" vertical="top" wrapText="1"/>
    </xf>
    <xf numFmtId="0" fontId="4" fillId="15" borderId="8" xfId="0" applyFont="1" applyFill="1" applyBorder="1" applyAlignment="1">
      <alignment horizontal="left" vertical="top" wrapText="1"/>
    </xf>
    <xf numFmtId="1" fontId="4" fillId="4" borderId="8" xfId="0" applyNumberFormat="1" applyFont="1" applyFill="1" applyBorder="1" applyAlignment="1">
      <alignment horizontal="center" vertical="top" wrapText="1"/>
    </xf>
    <xf numFmtId="165" fontId="1" fillId="0" borderId="0" xfId="0" applyNumberFormat="1" applyFont="1"/>
    <xf numFmtId="165" fontId="4" fillId="14" borderId="5" xfId="0" applyNumberFormat="1" applyFont="1" applyFill="1" applyBorder="1" applyAlignment="1">
      <alignment horizontal="center" vertical="center" wrapText="1"/>
    </xf>
    <xf numFmtId="0" fontId="8" fillId="14" borderId="13" xfId="0" applyFont="1" applyFill="1" applyBorder="1"/>
    <xf numFmtId="0" fontId="3" fillId="2" borderId="2" xfId="0" applyFont="1" applyFill="1" applyBorder="1" applyAlignment="1">
      <alignment horizontal="center" vertical="top" wrapText="1"/>
    </xf>
    <xf numFmtId="0" fontId="8" fillId="0" borderId="4" xfId="0" applyFont="1" applyBorder="1"/>
    <xf numFmtId="0" fontId="3" fillId="3" borderId="2" xfId="0" applyFont="1" applyFill="1" applyBorder="1" applyAlignment="1">
      <alignment wrapText="1"/>
    </xf>
    <xf numFmtId="0" fontId="8" fillId="0" borderId="18" xfId="0" applyFont="1" applyBorder="1"/>
    <xf numFmtId="0" fontId="3" fillId="3" borderId="19" xfId="0" applyFont="1" applyFill="1" applyBorder="1" applyAlignment="1">
      <alignment wrapText="1"/>
    </xf>
    <xf numFmtId="0" fontId="8" fillId="0" borderId="6" xfId="0" applyFont="1" applyBorder="1"/>
    <xf numFmtId="0" fontId="4" fillId="14" borderId="5" xfId="0" applyFont="1" applyFill="1" applyBorder="1" applyAlignment="1">
      <alignment horizontal="center" vertical="center" wrapText="1"/>
    </xf>
    <xf numFmtId="0" fontId="8" fillId="14" borderId="8" xfId="0" applyFont="1" applyFill="1" applyBorder="1"/>
    <xf numFmtId="0" fontId="3" fillId="14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8" fillId="0" borderId="13" xfId="0" applyFont="1" applyBorder="1"/>
    <xf numFmtId="0" fontId="8" fillId="0" borderId="8" xfId="0" applyFont="1" applyBorder="1"/>
    <xf numFmtId="0" fontId="4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top" wrapText="1"/>
    </xf>
    <xf numFmtId="0" fontId="8" fillId="0" borderId="23" xfId="0" applyFont="1" applyBorder="1"/>
    <xf numFmtId="0" fontId="8" fillId="0" borderId="24" xfId="0" applyFont="1" applyBorder="1"/>
    <xf numFmtId="0" fontId="3" fillId="2" borderId="19" xfId="0" applyFont="1" applyFill="1" applyBorder="1" applyAlignment="1">
      <alignment vertical="top" wrapText="1"/>
    </xf>
    <xf numFmtId="0" fontId="4" fillId="10" borderId="5" xfId="0" applyFont="1" applyFill="1" applyBorder="1" applyAlignment="1">
      <alignment vertical="top" wrapText="1"/>
    </xf>
    <xf numFmtId="0" fontId="8" fillId="17" borderId="13" xfId="0" applyFont="1" applyFill="1" applyBorder="1"/>
    <xf numFmtId="0" fontId="8" fillId="17" borderId="25" xfId="0" applyFont="1" applyFill="1" applyBorder="1"/>
    <xf numFmtId="0" fontId="3" fillId="10" borderId="5" xfId="0" applyFont="1" applyFill="1" applyBorder="1" applyAlignment="1">
      <alignment horizontal="center" vertical="top" wrapText="1"/>
    </xf>
    <xf numFmtId="0" fontId="8" fillId="17" borderId="8" xfId="0" applyFont="1" applyFill="1" applyBorder="1"/>
    <xf numFmtId="0" fontId="3" fillId="10" borderId="28" xfId="0" applyFont="1" applyFill="1" applyBorder="1" applyAlignment="1">
      <alignment horizontal="center" vertical="top" wrapText="1"/>
    </xf>
    <xf numFmtId="0" fontId="8" fillId="17" borderId="29" xfId="0" applyFont="1" applyFill="1" applyBorder="1"/>
    <xf numFmtId="0" fontId="8" fillId="17" borderId="30" xfId="0" applyFont="1" applyFill="1" applyBorder="1"/>
    <xf numFmtId="1" fontId="4" fillId="4" borderId="5" xfId="0" applyNumberFormat="1" applyFont="1" applyFill="1" applyBorder="1" applyAlignment="1">
      <alignment horizontal="center" vertical="center" wrapText="1"/>
    </xf>
    <xf numFmtId="0" fontId="8" fillId="0" borderId="31" xfId="0" applyFont="1" applyBorder="1"/>
    <xf numFmtId="165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8" fillId="0" borderId="25" xfId="0" applyFont="1" applyBorder="1"/>
    <xf numFmtId="0" fontId="4" fillId="17" borderId="10" xfId="0" applyNumberFormat="1" applyFont="1" applyFill="1" applyBorder="1" applyAlignment="1">
      <alignment horizontal="center" vertical="top" wrapText="1"/>
    </xf>
    <xf numFmtId="0" fontId="4" fillId="17" borderId="25" xfId="0" applyNumberFormat="1" applyFont="1" applyFill="1" applyBorder="1" applyAlignment="1">
      <alignment horizontal="center" vertical="top" wrapText="1"/>
    </xf>
    <xf numFmtId="0" fontId="4" fillId="17" borderId="8" xfId="0" applyNumberFormat="1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top" wrapText="1"/>
    </xf>
    <xf numFmtId="0" fontId="4" fillId="17" borderId="5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20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8" fillId="17" borderId="4" xfId="0" applyFont="1" applyFill="1" applyBorder="1"/>
    <xf numFmtId="0" fontId="3" fillId="4" borderId="20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top" wrapText="1"/>
    </xf>
    <xf numFmtId="0" fontId="3" fillId="15" borderId="20" xfId="0" applyFont="1" applyFill="1" applyBorder="1" applyAlignment="1">
      <alignment horizontal="left" vertical="top" wrapText="1"/>
    </xf>
    <xf numFmtId="0" fontId="3" fillId="15" borderId="21" xfId="0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vertical="top" wrapText="1"/>
    </xf>
    <xf numFmtId="0" fontId="4" fillId="4" borderId="21" xfId="0" applyFont="1" applyFill="1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8" fillId="0" borderId="27" xfId="0" applyFont="1" applyBorder="1"/>
    <xf numFmtId="0" fontId="3" fillId="2" borderId="20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8" fillId="0" borderId="9" xfId="0" applyFont="1" applyBorder="1"/>
    <xf numFmtId="0" fontId="4" fillId="0" borderId="33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44"/>
  <sheetViews>
    <sheetView tabSelected="1" topLeftCell="A124" workbookViewId="0">
      <selection activeCell="F12" sqref="F12:F17"/>
    </sheetView>
  </sheetViews>
  <sheetFormatPr defaultColWidth="12.625" defaultRowHeight="15" customHeight="1"/>
  <cols>
    <col min="1" max="1" width="5.125" customWidth="1"/>
    <col min="2" max="2" width="12.25" customWidth="1"/>
    <col min="3" max="3" width="13.875" customWidth="1"/>
    <col min="4" max="4" width="44.375" customWidth="1"/>
    <col min="5" max="5" width="15.875" customWidth="1"/>
    <col min="6" max="6" width="15.75" customWidth="1"/>
    <col min="7" max="7" width="15.25" hidden="1" customWidth="1"/>
    <col min="8" max="8" width="15.625" hidden="1" customWidth="1"/>
    <col min="9" max="9" width="15.375" hidden="1" customWidth="1"/>
    <col min="10" max="12" width="15" customWidth="1"/>
    <col min="13" max="13" width="10.25" customWidth="1"/>
    <col min="14" max="14" width="11.125" customWidth="1"/>
    <col min="15" max="26" width="8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200" t="s">
        <v>2</v>
      </c>
      <c r="C4" s="201"/>
      <c r="D4" s="7" t="s">
        <v>4</v>
      </c>
      <c r="E4" s="1"/>
      <c r="F4" s="3"/>
      <c r="G4" s="3"/>
      <c r="H4" s="3"/>
      <c r="I4" s="3"/>
      <c r="J4" s="3"/>
      <c r="K4" s="3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2" t="s">
        <v>14</v>
      </c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13" t="s">
        <v>22</v>
      </c>
      <c r="C8" s="14"/>
      <c r="D8" s="16" t="s">
        <v>30</v>
      </c>
      <c r="E8" s="16" t="s">
        <v>34</v>
      </c>
      <c r="F8" s="16" t="s">
        <v>35</v>
      </c>
      <c r="G8" s="18" t="s">
        <v>36</v>
      </c>
      <c r="H8" s="18" t="s">
        <v>38</v>
      </c>
      <c r="I8" s="18" t="s">
        <v>39</v>
      </c>
      <c r="J8" s="16" t="s">
        <v>40</v>
      </c>
      <c r="K8" s="16" t="s">
        <v>41</v>
      </c>
      <c r="L8" s="16" t="s">
        <v>42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20"/>
      <c r="C9" s="21"/>
      <c r="D9" s="22"/>
      <c r="E9" s="22" t="s">
        <v>46</v>
      </c>
      <c r="F9" s="22" t="s">
        <v>46</v>
      </c>
      <c r="G9" s="23" t="s">
        <v>46</v>
      </c>
      <c r="H9" s="23" t="s">
        <v>46</v>
      </c>
      <c r="I9" s="23" t="s">
        <v>46</v>
      </c>
      <c r="J9" s="22" t="s">
        <v>46</v>
      </c>
      <c r="K9" s="22" t="s">
        <v>46</v>
      </c>
      <c r="L9" s="22" t="s">
        <v>46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25" t="s">
        <v>4</v>
      </c>
      <c r="C10" s="26"/>
      <c r="D10" s="27"/>
      <c r="E10" s="17"/>
      <c r="F10" s="17"/>
      <c r="G10" s="17"/>
      <c r="H10" s="17"/>
      <c r="I10" s="17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202" t="s">
        <v>47</v>
      </c>
      <c r="C11" s="203"/>
      <c r="D11" s="204"/>
      <c r="E11" s="205"/>
      <c r="F11" s="205"/>
      <c r="G11" s="205"/>
      <c r="H11" s="205"/>
      <c r="I11" s="205"/>
      <c r="J11" s="20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206" t="s">
        <v>10</v>
      </c>
      <c r="C12" s="208"/>
      <c r="D12" s="171" t="s">
        <v>55</v>
      </c>
      <c r="E12" s="198">
        <f>E20+E32+E39+E45+E51+E57+E63+E69+E75+E26</f>
        <v>0</v>
      </c>
      <c r="F12" s="198">
        <f t="shared" ref="F12:L12" si="0">F20+F32+F39+F45+F51+F57+F63+F69+F75+F26</f>
        <v>0</v>
      </c>
      <c r="G12" s="198">
        <f t="shared" si="0"/>
        <v>0</v>
      </c>
      <c r="H12" s="198">
        <f t="shared" si="0"/>
        <v>0</v>
      </c>
      <c r="I12" s="198">
        <f t="shared" si="0"/>
        <v>0</v>
      </c>
      <c r="J12" s="198">
        <f>J20+J32+J39+J45+J51+J57+J63+J69+J75+J26</f>
        <v>12135517.508483738</v>
      </c>
      <c r="K12" s="198">
        <f t="shared" si="0"/>
        <v>6011418.2324871002</v>
      </c>
      <c r="L12" s="198">
        <f t="shared" si="0"/>
        <v>3428890.8324870998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7.25" customHeight="1">
      <c r="A13" s="1"/>
      <c r="B13" s="199"/>
      <c r="C13" s="199"/>
      <c r="D13" s="172" t="s">
        <v>60</v>
      </c>
      <c r="E13" s="199"/>
      <c r="F13" s="199"/>
      <c r="G13" s="199"/>
      <c r="H13" s="199"/>
      <c r="I13" s="199"/>
      <c r="J13" s="199"/>
      <c r="K13" s="199"/>
      <c r="L13" s="19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99"/>
      <c r="C14" s="199"/>
      <c r="D14" s="171" t="s">
        <v>61</v>
      </c>
      <c r="E14" s="199"/>
      <c r="F14" s="199"/>
      <c r="G14" s="199"/>
      <c r="H14" s="199"/>
      <c r="I14" s="199"/>
      <c r="J14" s="199"/>
      <c r="K14" s="199"/>
      <c r="L14" s="19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81.75" customHeight="1">
      <c r="A15" s="1"/>
      <c r="B15" s="199"/>
      <c r="C15" s="199"/>
      <c r="D15" s="173" t="s">
        <v>176</v>
      </c>
      <c r="E15" s="199"/>
      <c r="F15" s="199"/>
      <c r="G15" s="199"/>
      <c r="H15" s="199"/>
      <c r="I15" s="199"/>
      <c r="J15" s="199"/>
      <c r="K15" s="199"/>
      <c r="L15" s="19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99"/>
      <c r="C16" s="199"/>
      <c r="D16" s="171" t="s">
        <v>65</v>
      </c>
      <c r="E16" s="199"/>
      <c r="F16" s="199"/>
      <c r="G16" s="199"/>
      <c r="H16" s="199"/>
      <c r="I16" s="199"/>
      <c r="J16" s="199"/>
      <c r="K16" s="199"/>
      <c r="L16" s="19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5.5" customHeight="1">
      <c r="A17" s="1"/>
      <c r="B17" s="207"/>
      <c r="C17" s="207"/>
      <c r="D17" s="174" t="s">
        <v>147</v>
      </c>
      <c r="E17" s="199"/>
      <c r="F17" s="199"/>
      <c r="G17" s="199"/>
      <c r="H17" s="199"/>
      <c r="I17" s="199"/>
      <c r="J17" s="199"/>
      <c r="K17" s="199"/>
      <c r="L17" s="19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213" t="s">
        <v>66</v>
      </c>
      <c r="C18" s="203"/>
      <c r="D18" s="214"/>
      <c r="E18" s="215"/>
      <c r="F18" s="215"/>
      <c r="G18" s="215"/>
      <c r="H18" s="215"/>
      <c r="I18" s="215"/>
      <c r="J18" s="216"/>
      <c r="K18" s="49"/>
      <c r="L18" s="4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213"/>
      <c r="C19" s="203"/>
      <c r="D19" s="217" t="s">
        <v>70</v>
      </c>
      <c r="E19" s="205"/>
      <c r="F19" s="205"/>
      <c r="G19" s="205"/>
      <c r="H19" s="205"/>
      <c r="I19" s="205"/>
      <c r="J19" s="203"/>
      <c r="K19" s="49"/>
      <c r="L19" s="4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209"/>
      <c r="C20" s="212" t="s">
        <v>32</v>
      </c>
      <c r="D20" s="51" t="s">
        <v>45</v>
      </c>
      <c r="E20" s="55">
        <f>'Հավելված 3 Մաս4'!D24</f>
        <v>0</v>
      </c>
      <c r="F20" s="55">
        <f>'Հավելված 3 Մաս4'!E24</f>
        <v>0</v>
      </c>
      <c r="G20" s="55">
        <f>'Հավելված 3 Մաս4'!F24</f>
        <v>0</v>
      </c>
      <c r="H20" s="56">
        <f>'Հավելված 3 Մաս4'!G24</f>
        <v>0</v>
      </c>
      <c r="I20" s="56">
        <f>'Հավելված 3 Մաս4'!H24</f>
        <v>0</v>
      </c>
      <c r="J20" s="55">
        <f>'Հավելված 3 Մաս4'!I24</f>
        <v>1006202.1441598125</v>
      </c>
      <c r="K20" s="55">
        <f>'Հավելված 3 Մաս4'!J24</f>
        <v>2078640.9034392498</v>
      </c>
      <c r="L20" s="55">
        <f>'Հավելված 3 Մաս4'!K24</f>
        <v>2078640.9034392498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>
      <c r="A21" s="1"/>
      <c r="B21" s="210"/>
      <c r="C21" s="210"/>
      <c r="D21" s="147" t="s">
        <v>148</v>
      </c>
      <c r="E21" s="58"/>
      <c r="F21" s="58"/>
      <c r="G21" s="59"/>
      <c r="H21" s="59"/>
      <c r="I21" s="59"/>
      <c r="J21" s="58"/>
      <c r="K21" s="58"/>
      <c r="L21" s="5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210"/>
      <c r="C22" s="210"/>
      <c r="D22" s="51" t="s">
        <v>75</v>
      </c>
      <c r="E22" s="58"/>
      <c r="F22" s="58"/>
      <c r="G22" s="59"/>
      <c r="H22" s="59"/>
      <c r="I22" s="59"/>
      <c r="J22" s="58"/>
      <c r="K22" s="58"/>
      <c r="L22" s="5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>
      <c r="A23" s="1"/>
      <c r="B23" s="210"/>
      <c r="C23" s="210"/>
      <c r="D23" s="148" t="s">
        <v>231</v>
      </c>
      <c r="E23" s="58"/>
      <c r="F23" s="58"/>
      <c r="G23" s="59"/>
      <c r="H23" s="59"/>
      <c r="I23" s="59"/>
      <c r="J23" s="58"/>
      <c r="K23" s="58"/>
      <c r="L23" s="5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210"/>
      <c r="C24" s="210"/>
      <c r="D24" s="51" t="s">
        <v>49</v>
      </c>
      <c r="E24" s="58"/>
      <c r="F24" s="58"/>
      <c r="G24" s="59"/>
      <c r="H24" s="59"/>
      <c r="I24" s="59"/>
      <c r="J24" s="58"/>
      <c r="K24" s="58"/>
      <c r="L24" s="5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>
      <c r="A25" s="1"/>
      <c r="B25" s="210"/>
      <c r="C25" s="211"/>
      <c r="D25" s="30" t="s">
        <v>50</v>
      </c>
      <c r="E25" s="61"/>
      <c r="F25" s="61"/>
      <c r="G25" s="62"/>
      <c r="H25" s="62"/>
      <c r="I25" s="62"/>
      <c r="J25" s="61"/>
      <c r="K25" s="61"/>
      <c r="L25" s="6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209"/>
      <c r="C26" s="212" t="s">
        <v>32</v>
      </c>
      <c r="D26" s="51" t="s">
        <v>45</v>
      </c>
      <c r="E26" s="55">
        <f>'Հավելված 3 Մաս4'!D42</f>
        <v>0</v>
      </c>
      <c r="F26" s="55">
        <f>'Հավելված 3 Մաս4'!E42</f>
        <v>0</v>
      </c>
      <c r="G26" s="55">
        <f>'Հավելված 3 Մաս4'!F42</f>
        <v>0</v>
      </c>
      <c r="H26" s="55">
        <f>'Հավելված 3 Մաս4'!G42</f>
        <v>0</v>
      </c>
      <c r="I26" s="55">
        <f>'Հավելված 3 Մաս4'!H42</f>
        <v>0</v>
      </c>
      <c r="J26" s="55">
        <f>'Հավելված 3 Մաս4'!I42</f>
        <v>639030.06432392506</v>
      </c>
      <c r="K26" s="55">
        <f>'Հավելված 3 Մաս4'!J42</f>
        <v>1350249.92904785</v>
      </c>
      <c r="L26" s="55">
        <f>'Հավելված 3 Մաս4'!K42</f>
        <v>1350249.92904785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>
      <c r="A27" s="1"/>
      <c r="B27" s="210"/>
      <c r="C27" s="210"/>
      <c r="D27" s="147" t="s">
        <v>232</v>
      </c>
      <c r="E27" s="58"/>
      <c r="F27" s="58"/>
      <c r="G27" s="59"/>
      <c r="H27" s="59"/>
      <c r="I27" s="59"/>
      <c r="J27" s="58"/>
      <c r="K27" s="58"/>
      <c r="L27" s="5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210"/>
      <c r="C28" s="210"/>
      <c r="D28" s="51" t="s">
        <v>75</v>
      </c>
      <c r="E28" s="58"/>
      <c r="F28" s="58"/>
      <c r="G28" s="59"/>
      <c r="H28" s="59"/>
      <c r="I28" s="59"/>
      <c r="J28" s="58"/>
      <c r="K28" s="58"/>
      <c r="L28" s="5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1">
      <c r="A29" s="1"/>
      <c r="B29" s="210"/>
      <c r="C29" s="210"/>
      <c r="D29" s="148" t="s">
        <v>209</v>
      </c>
      <c r="E29" s="58"/>
      <c r="F29" s="58"/>
      <c r="G29" s="59"/>
      <c r="H29" s="59"/>
      <c r="I29" s="59"/>
      <c r="J29" s="58"/>
      <c r="K29" s="58"/>
      <c r="L29" s="5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210"/>
      <c r="C30" s="210"/>
      <c r="D30" s="51" t="s">
        <v>49</v>
      </c>
      <c r="E30" s="58"/>
      <c r="F30" s="58"/>
      <c r="G30" s="59"/>
      <c r="H30" s="59"/>
      <c r="I30" s="59"/>
      <c r="J30" s="58"/>
      <c r="K30" s="58"/>
      <c r="L30" s="5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>
      <c r="A31" s="1"/>
      <c r="B31" s="210"/>
      <c r="C31" s="211"/>
      <c r="D31" s="30" t="s">
        <v>50</v>
      </c>
      <c r="E31" s="61"/>
      <c r="F31" s="61"/>
      <c r="G31" s="62"/>
      <c r="H31" s="62"/>
      <c r="I31" s="62"/>
      <c r="J31" s="61"/>
      <c r="K31" s="61"/>
      <c r="L31" s="6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209"/>
      <c r="C32" s="212" t="s">
        <v>32</v>
      </c>
      <c r="D32" s="38" t="s">
        <v>45</v>
      </c>
      <c r="E32" s="65">
        <f>'Հավելված 3 Մաս4'!D56</f>
        <v>0</v>
      </c>
      <c r="F32" s="65">
        <f>'Հավելված 3 Մաս4'!E56</f>
        <v>0</v>
      </c>
      <c r="G32" s="65">
        <f>'Հավելված 3 Մաս4'!F56</f>
        <v>0</v>
      </c>
      <c r="H32" s="66">
        <f>'Հավելված 3 Մաս4'!G56</f>
        <v>0</v>
      </c>
      <c r="I32" s="66">
        <f>'Հավելված 3 Մաս4'!H56</f>
        <v>0</v>
      </c>
      <c r="J32" s="55">
        <f>'Հավելված 3 Մաս4'!I56</f>
        <v>7446.6</v>
      </c>
      <c r="K32" s="55">
        <f>'Հավելված 3 Մաս4'!J56</f>
        <v>7738.9</v>
      </c>
      <c r="L32" s="55">
        <f>'Հավելված 3 Մաս4'!K56</f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>
      <c r="A33" s="1"/>
      <c r="B33" s="210"/>
      <c r="C33" s="210"/>
      <c r="D33" s="147" t="s">
        <v>197</v>
      </c>
      <c r="E33" s="58"/>
      <c r="F33" s="58"/>
      <c r="G33" s="59"/>
      <c r="H33" s="59"/>
      <c r="I33" s="59"/>
      <c r="J33" s="58"/>
      <c r="K33" s="58"/>
      <c r="L33" s="5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210"/>
      <c r="C34" s="210"/>
      <c r="D34" s="67" t="s">
        <v>75</v>
      </c>
      <c r="E34" s="58"/>
      <c r="F34" s="58"/>
      <c r="G34" s="59"/>
      <c r="H34" s="59"/>
      <c r="I34" s="59"/>
      <c r="J34" s="58"/>
      <c r="K34" s="58"/>
      <c r="L34" s="5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1">
      <c r="A35" s="1"/>
      <c r="B35" s="210"/>
      <c r="C35" s="210"/>
      <c r="D35" s="148" t="s">
        <v>150</v>
      </c>
      <c r="E35" s="58"/>
      <c r="F35" s="58"/>
      <c r="G35" s="59"/>
      <c r="H35" s="59"/>
      <c r="I35" s="59"/>
      <c r="J35" s="58"/>
      <c r="K35" s="58"/>
      <c r="L35" s="58"/>
      <c r="M35" s="1"/>
      <c r="N35" s="1"/>
      <c r="O35" s="68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210"/>
      <c r="C36" s="210"/>
      <c r="D36" s="67" t="s">
        <v>49</v>
      </c>
      <c r="E36" s="58"/>
      <c r="F36" s="58"/>
      <c r="G36" s="59"/>
      <c r="H36" s="59"/>
      <c r="I36" s="59"/>
      <c r="J36" s="58"/>
      <c r="K36" s="58"/>
      <c r="L36" s="5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211"/>
      <c r="C37" s="211"/>
      <c r="D37" s="30" t="s">
        <v>50</v>
      </c>
      <c r="E37" s="61"/>
      <c r="F37" s="61"/>
      <c r="G37" s="62"/>
      <c r="H37" s="62"/>
      <c r="I37" s="62"/>
      <c r="J37" s="61"/>
      <c r="K37" s="61"/>
      <c r="L37" s="6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213"/>
      <c r="C38" s="203"/>
      <c r="D38" s="217" t="s">
        <v>81</v>
      </c>
      <c r="E38" s="205"/>
      <c r="F38" s="205"/>
      <c r="G38" s="205"/>
      <c r="H38" s="205"/>
      <c r="I38" s="205"/>
      <c r="J38" s="203"/>
      <c r="K38" s="49"/>
      <c r="L38" s="4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209"/>
      <c r="C39" s="212" t="s">
        <v>67</v>
      </c>
      <c r="D39" s="38" t="s">
        <v>45</v>
      </c>
      <c r="E39" s="73">
        <f>'Հավելված 3 Մաս4'!D70</f>
        <v>0</v>
      </c>
      <c r="F39" s="73">
        <f>'Հավելված 3 Մաս4'!E70</f>
        <v>0</v>
      </c>
      <c r="G39" s="75">
        <f>'Հավելված 3 Մաս4'!F70</f>
        <v>0</v>
      </c>
      <c r="H39" s="73">
        <f>'Հավելված 3 Մաս4'!G70</f>
        <v>0</v>
      </c>
      <c r="I39" s="73">
        <f>'Հավելված 3 Մաս4'!H70</f>
        <v>0</v>
      </c>
      <c r="J39" s="73">
        <f>'Հավելված 3 Մաս4'!I70</f>
        <v>3837000</v>
      </c>
      <c r="K39" s="73">
        <f>'Հավելված 3 Մաս4'!J70</f>
        <v>1980000</v>
      </c>
      <c r="L39" s="73">
        <f>'Հավելված 3 Մաս4'!K70</f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>
      <c r="A40" s="1"/>
      <c r="B40" s="210"/>
      <c r="C40" s="210"/>
      <c r="D40" s="101" t="s">
        <v>68</v>
      </c>
      <c r="E40" s="76"/>
      <c r="F40" s="59"/>
      <c r="G40" s="59"/>
      <c r="H40" s="59"/>
      <c r="I40" s="59"/>
      <c r="J40" s="59"/>
      <c r="K40" s="59"/>
      <c r="L40" s="5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210"/>
      <c r="C41" s="210"/>
      <c r="D41" s="77" t="s">
        <v>75</v>
      </c>
      <c r="E41" s="76"/>
      <c r="F41" s="59"/>
      <c r="G41" s="59"/>
      <c r="H41" s="59"/>
      <c r="I41" s="59"/>
      <c r="J41" s="59"/>
      <c r="K41" s="59"/>
      <c r="L41" s="5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8.25">
      <c r="A42" s="1"/>
      <c r="B42" s="210"/>
      <c r="C42" s="210"/>
      <c r="D42" s="146" t="s">
        <v>151</v>
      </c>
      <c r="E42" s="76"/>
      <c r="F42" s="59"/>
      <c r="G42" s="59"/>
      <c r="H42" s="59"/>
      <c r="I42" s="59"/>
      <c r="J42" s="59"/>
      <c r="K42" s="59"/>
      <c r="L42" s="5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210"/>
      <c r="C43" s="210"/>
      <c r="D43" s="77" t="s">
        <v>49</v>
      </c>
      <c r="E43" s="76"/>
      <c r="F43" s="59"/>
      <c r="G43" s="59"/>
      <c r="H43" s="59"/>
      <c r="I43" s="59"/>
      <c r="J43" s="59"/>
      <c r="K43" s="59"/>
      <c r="L43" s="5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>
      <c r="A44" s="1"/>
      <c r="B44" s="211"/>
      <c r="C44" s="211"/>
      <c r="D44" s="78" t="s">
        <v>82</v>
      </c>
      <c r="E44" s="79"/>
      <c r="F44" s="62"/>
      <c r="G44" s="62"/>
      <c r="H44" s="62"/>
      <c r="I44" s="62"/>
      <c r="J44" s="62"/>
      <c r="K44" s="62"/>
      <c r="L44" s="6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209"/>
      <c r="C45" s="212" t="s">
        <v>67</v>
      </c>
      <c r="D45" s="38" t="s">
        <v>45</v>
      </c>
      <c r="E45" s="73">
        <f>'Հավելված 3 Մաս4'!D88</f>
        <v>0</v>
      </c>
      <c r="F45" s="73">
        <f>'Հավելված 3 Մաս4'!E88</f>
        <v>0</v>
      </c>
      <c r="G45" s="75">
        <f>'Հավելված 3 Մաս4'!F88</f>
        <v>0</v>
      </c>
      <c r="H45" s="73">
        <f>'Հավելված 3 Մաս4'!G88</f>
        <v>0</v>
      </c>
      <c r="I45" s="73">
        <f>'Հավելված 3 Մաս4'!H88</f>
        <v>0</v>
      </c>
      <c r="J45" s="73">
        <f>'Հավելված 3 Մաս4'!I88</f>
        <v>159500</v>
      </c>
      <c r="K45" s="73">
        <f>'Հավելված 3 Մաս4'!J88</f>
        <v>126000</v>
      </c>
      <c r="L45" s="73">
        <f>'Հավելված 3 Մաս4'!K88</f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5.5">
      <c r="A46" s="1"/>
      <c r="B46" s="210"/>
      <c r="C46" s="210"/>
      <c r="D46" s="57" t="s">
        <v>73</v>
      </c>
      <c r="E46" s="76"/>
      <c r="F46" s="59"/>
      <c r="G46" s="59"/>
      <c r="H46" s="59"/>
      <c r="I46" s="59"/>
      <c r="J46" s="59"/>
      <c r="K46" s="59"/>
      <c r="L46" s="5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210"/>
      <c r="C47" s="210"/>
      <c r="D47" s="38" t="s">
        <v>75</v>
      </c>
      <c r="E47" s="76"/>
      <c r="F47" s="59"/>
      <c r="G47" s="59"/>
      <c r="H47" s="59"/>
      <c r="I47" s="59"/>
      <c r="J47" s="59"/>
      <c r="K47" s="59"/>
      <c r="L47" s="5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8.25">
      <c r="A48" s="1"/>
      <c r="B48" s="210"/>
      <c r="C48" s="210"/>
      <c r="D48" s="146" t="s">
        <v>152</v>
      </c>
      <c r="E48" s="76"/>
      <c r="F48" s="59"/>
      <c r="G48" s="59"/>
      <c r="H48" s="59"/>
      <c r="I48" s="59"/>
      <c r="J48" s="59"/>
      <c r="K48" s="59"/>
      <c r="L48" s="5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210"/>
      <c r="C49" s="210"/>
      <c r="D49" s="77" t="s">
        <v>49</v>
      </c>
      <c r="E49" s="76"/>
      <c r="F49" s="59"/>
      <c r="G49" s="59"/>
      <c r="H49" s="59"/>
      <c r="I49" s="59"/>
      <c r="J49" s="59"/>
      <c r="K49" s="59"/>
      <c r="L49" s="5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3" customHeight="1">
      <c r="A50" s="1"/>
      <c r="B50" s="211"/>
      <c r="C50" s="211"/>
      <c r="D50" s="78" t="s">
        <v>69</v>
      </c>
      <c r="E50" s="79"/>
      <c r="F50" s="62"/>
      <c r="G50" s="62"/>
      <c r="H50" s="62"/>
      <c r="I50" s="62"/>
      <c r="J50" s="62"/>
      <c r="K50" s="62"/>
      <c r="L50" s="6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209"/>
      <c r="C51" s="212" t="s">
        <v>67</v>
      </c>
      <c r="D51" s="38" t="s">
        <v>45</v>
      </c>
      <c r="E51" s="73">
        <f>'Հավելված 3 Մաս4'!D102</f>
        <v>0</v>
      </c>
      <c r="F51" s="73">
        <f>'Հավելված 3 Մաս4'!E102</f>
        <v>0</v>
      </c>
      <c r="G51" s="73">
        <f>'Հավելված 3 Մաս4'!F102</f>
        <v>0</v>
      </c>
      <c r="H51" s="73">
        <f>'Հավելված 3 Մաս4'!G102</f>
        <v>0</v>
      </c>
      <c r="I51" s="73">
        <f>'Հավելված 3 Մաս4'!H102</f>
        <v>0</v>
      </c>
      <c r="J51" s="73">
        <f>'Հավելված 3 Մաս4'!I102</f>
        <v>128000</v>
      </c>
      <c r="K51" s="73">
        <f>'Հավելված 3 Մաս4'!J102</f>
        <v>64000</v>
      </c>
      <c r="L51" s="73">
        <f>'Հավելված 3 Մաս4'!K102</f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5.5">
      <c r="A52" s="1"/>
      <c r="B52" s="210"/>
      <c r="C52" s="210"/>
      <c r="D52" s="57" t="s">
        <v>141</v>
      </c>
      <c r="E52" s="76"/>
      <c r="F52" s="59"/>
      <c r="G52" s="59"/>
      <c r="H52" s="59"/>
      <c r="I52" s="59"/>
      <c r="J52" s="59"/>
      <c r="K52" s="59"/>
      <c r="L52" s="5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210"/>
      <c r="C53" s="210"/>
      <c r="D53" s="38" t="s">
        <v>75</v>
      </c>
      <c r="E53" s="76"/>
      <c r="F53" s="59"/>
      <c r="G53" s="59"/>
      <c r="H53" s="59"/>
      <c r="I53" s="59"/>
      <c r="J53" s="59"/>
      <c r="K53" s="59"/>
      <c r="L53" s="5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8.25">
      <c r="A54" s="1"/>
      <c r="B54" s="210"/>
      <c r="C54" s="210"/>
      <c r="D54" s="45" t="s">
        <v>139</v>
      </c>
      <c r="E54" s="76"/>
      <c r="F54" s="59"/>
      <c r="G54" s="59"/>
      <c r="H54" s="59"/>
      <c r="I54" s="59"/>
      <c r="J54" s="59"/>
      <c r="K54" s="59"/>
      <c r="L54" s="5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210"/>
      <c r="C55" s="210"/>
      <c r="D55" s="77" t="s">
        <v>49</v>
      </c>
      <c r="E55" s="76"/>
      <c r="F55" s="59"/>
      <c r="G55" s="59"/>
      <c r="H55" s="59"/>
      <c r="I55" s="59"/>
      <c r="J55" s="59"/>
      <c r="K55" s="59"/>
      <c r="L55" s="5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5.5">
      <c r="A56" s="1"/>
      <c r="B56" s="211"/>
      <c r="C56" s="211"/>
      <c r="D56" s="78" t="s">
        <v>69</v>
      </c>
      <c r="E56" s="123"/>
      <c r="F56" s="124"/>
      <c r="G56" s="124"/>
      <c r="H56" s="124"/>
      <c r="I56" s="124"/>
      <c r="J56" s="62"/>
      <c r="K56" s="62"/>
      <c r="L56" s="6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"/>
      <c r="B57" s="218"/>
      <c r="C57" s="212" t="s">
        <v>67</v>
      </c>
      <c r="D57" s="130" t="s">
        <v>45</v>
      </c>
      <c r="E57" s="132">
        <f>'Հավելված 3 Մաս4'!D123</f>
        <v>0</v>
      </c>
      <c r="F57" s="132">
        <f>'Հավելված 3 Մաս4'!E123</f>
        <v>0</v>
      </c>
      <c r="G57" s="131">
        <f>'Հավելված 3 Մաս4'!F123</f>
        <v>0</v>
      </c>
      <c r="H57" s="137">
        <f>'Հավելված 3 Մաս4'!G123</f>
        <v>0</v>
      </c>
      <c r="I57" s="137">
        <f>'Հավելված 3 Մաս4'!H123</f>
        <v>0</v>
      </c>
      <c r="J57" s="73">
        <f>'Հավելված 3 Մաս4'!I123</f>
        <v>1738038.7</v>
      </c>
      <c r="K57" s="73">
        <f>'Հավելված 3 Մաս4'!J123</f>
        <v>296788.5</v>
      </c>
      <c r="L57" s="73">
        <f>'Հավելված 3 Մաս4'!K123</f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5.75" customHeight="1">
      <c r="A58" s="1"/>
      <c r="B58" s="219"/>
      <c r="C58" s="210"/>
      <c r="D58" s="129" t="s">
        <v>154</v>
      </c>
      <c r="E58" s="138"/>
      <c r="F58" s="133"/>
      <c r="G58" s="131"/>
      <c r="H58" s="137"/>
      <c r="I58" s="137"/>
      <c r="J58" s="59"/>
      <c r="K58" s="59"/>
      <c r="L58" s="5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219"/>
      <c r="C59" s="210"/>
      <c r="D59" s="130" t="s">
        <v>75</v>
      </c>
      <c r="E59" s="138"/>
      <c r="F59" s="133"/>
      <c r="G59" s="131"/>
      <c r="H59" s="137"/>
      <c r="I59" s="137"/>
      <c r="J59" s="59"/>
      <c r="K59" s="59"/>
      <c r="L59" s="5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6.5" customHeight="1">
      <c r="A60" s="1"/>
      <c r="B60" s="219"/>
      <c r="C60" s="210"/>
      <c r="D60" s="146" t="s">
        <v>153</v>
      </c>
      <c r="E60" s="138"/>
      <c r="F60" s="133"/>
      <c r="G60" s="131"/>
      <c r="H60" s="137"/>
      <c r="I60" s="137"/>
      <c r="J60" s="59"/>
      <c r="K60" s="59"/>
      <c r="L60" s="5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219"/>
      <c r="C61" s="210"/>
      <c r="D61" s="130" t="s">
        <v>49</v>
      </c>
      <c r="E61" s="133"/>
      <c r="F61" s="133"/>
      <c r="G61" s="139"/>
      <c r="H61" s="124"/>
      <c r="I61" s="140"/>
      <c r="J61" s="59"/>
      <c r="K61" s="59"/>
      <c r="L61" s="5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6.75" customHeight="1">
      <c r="A62" s="1"/>
      <c r="B62" s="220"/>
      <c r="C62" s="211"/>
      <c r="D62" s="125" t="s">
        <v>69</v>
      </c>
      <c r="E62" s="133"/>
      <c r="F62" s="133"/>
      <c r="G62" s="139"/>
      <c r="H62" s="124"/>
      <c r="I62" s="140"/>
      <c r="J62" s="62"/>
      <c r="K62" s="62"/>
      <c r="L62" s="6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221"/>
      <c r="C63" s="212" t="s">
        <v>67</v>
      </c>
      <c r="D63" s="126" t="s">
        <v>45</v>
      </c>
      <c r="E63" s="132">
        <f>'Հավելված 3 Մաս4'!D138</f>
        <v>0</v>
      </c>
      <c r="F63" s="132">
        <f>'Հավելված 3 Մաս4'!E138</f>
        <v>0</v>
      </c>
      <c r="G63" s="132">
        <f>'Հավելված 3 Մաս4'!F138</f>
        <v>0</v>
      </c>
      <c r="H63" s="132">
        <f>'Հավելված 3 Մաս4'!G138</f>
        <v>0</v>
      </c>
      <c r="I63" s="132">
        <f>'Հավելված 3 Մաս4'!H138</f>
        <v>0</v>
      </c>
      <c r="J63" s="73">
        <f>'Հավելված 3 Մաս4'!I138</f>
        <v>4509000</v>
      </c>
      <c r="K63" s="73">
        <f>'Հավելված 3 Մաս4'!J138</f>
        <v>0</v>
      </c>
      <c r="L63" s="73">
        <f>'Հավելված 3 Մաս4'!K138</f>
        <v>0</v>
      </c>
      <c r="M63" s="1"/>
      <c r="N63" s="1"/>
      <c r="O63" s="1"/>
      <c r="P63" s="1"/>
      <c r="Q63" s="1"/>
      <c r="R63" s="1">
        <f>4509000-1929375</f>
        <v>2579625</v>
      </c>
      <c r="S63" s="1"/>
      <c r="T63" s="1"/>
      <c r="U63" s="1"/>
      <c r="V63" s="1"/>
      <c r="W63" s="1"/>
      <c r="X63" s="1"/>
      <c r="Y63" s="1"/>
      <c r="Z63" s="1"/>
    </row>
    <row r="64" spans="1:26" ht="25.5">
      <c r="A64" s="1"/>
      <c r="B64" s="219"/>
      <c r="C64" s="210"/>
      <c r="D64" s="127" t="s">
        <v>137</v>
      </c>
      <c r="E64" s="136"/>
      <c r="F64" s="136"/>
      <c r="G64" s="134"/>
      <c r="H64" s="134"/>
      <c r="I64" s="134"/>
      <c r="J64" s="59"/>
      <c r="K64" s="59"/>
      <c r="L64" s="5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219"/>
      <c r="C65" s="210"/>
      <c r="D65" s="128" t="s">
        <v>75</v>
      </c>
      <c r="E65" s="136"/>
      <c r="F65" s="136"/>
      <c r="G65" s="134"/>
      <c r="H65" s="134"/>
      <c r="I65" s="134"/>
      <c r="J65" s="59"/>
      <c r="K65" s="59"/>
      <c r="L65" s="5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5.5">
      <c r="A66" s="1"/>
      <c r="B66" s="219"/>
      <c r="C66" s="210"/>
      <c r="D66" s="148" t="s">
        <v>155</v>
      </c>
      <c r="E66" s="136"/>
      <c r="F66" s="136"/>
      <c r="G66" s="134"/>
      <c r="H66" s="134"/>
      <c r="I66" s="134"/>
      <c r="J66" s="59"/>
      <c r="K66" s="59"/>
      <c r="L66" s="5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219"/>
      <c r="C67" s="210"/>
      <c r="D67" s="128" t="s">
        <v>49</v>
      </c>
      <c r="E67" s="136"/>
      <c r="F67" s="136"/>
      <c r="G67" s="134"/>
      <c r="H67" s="134"/>
      <c r="I67" s="134"/>
      <c r="J67" s="59"/>
      <c r="K67" s="59"/>
      <c r="L67" s="5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.75" customHeight="1">
      <c r="A68" s="1"/>
      <c r="B68" s="222"/>
      <c r="C68" s="211"/>
      <c r="D68" s="83" t="s">
        <v>82</v>
      </c>
      <c r="E68" s="136"/>
      <c r="F68" s="136"/>
      <c r="G68" s="134"/>
      <c r="H68" s="134"/>
      <c r="I68" s="134"/>
      <c r="J68" s="62"/>
      <c r="K68" s="62"/>
      <c r="L68" s="6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223"/>
      <c r="C69" s="212" t="s">
        <v>67</v>
      </c>
      <c r="D69" s="31" t="s">
        <v>45</v>
      </c>
      <c r="E69" s="132">
        <f>'Հավելված 3 Մաս4'!D154</f>
        <v>0</v>
      </c>
      <c r="F69" s="132">
        <f>'Հավելված 3 Մաս4'!E154</f>
        <v>0</v>
      </c>
      <c r="G69" s="131">
        <f>'Հավելված 3 Մաս4'!F154</f>
        <v>0</v>
      </c>
      <c r="H69" s="137">
        <f>'Հավելված 3 Մաս4'!G154</f>
        <v>0</v>
      </c>
      <c r="I69" s="137">
        <f>'Հավելված 3 Մաս4'!H154</f>
        <v>0</v>
      </c>
      <c r="J69" s="73">
        <f>'Հավելված 3 Մաս4'!I154</f>
        <v>90000</v>
      </c>
      <c r="K69" s="73">
        <f>'Հավելված 3 Մաս4'!J154</f>
        <v>108000</v>
      </c>
      <c r="L69" s="73">
        <f>'Հավելված 3 Մաս4'!K154</f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5.5">
      <c r="A70" s="1"/>
      <c r="B70" s="224"/>
      <c r="C70" s="210"/>
      <c r="D70" s="141" t="s">
        <v>142</v>
      </c>
      <c r="E70" s="136"/>
      <c r="F70" s="136"/>
      <c r="G70" s="134"/>
      <c r="H70" s="134"/>
      <c r="I70" s="134"/>
      <c r="J70" s="59"/>
      <c r="K70" s="59"/>
      <c r="L70" s="5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224"/>
      <c r="C71" s="210"/>
      <c r="D71" s="130" t="s">
        <v>75</v>
      </c>
      <c r="E71" s="136"/>
      <c r="F71" s="136"/>
      <c r="G71" s="134"/>
      <c r="H71" s="134"/>
      <c r="I71" s="134"/>
      <c r="J71" s="59"/>
      <c r="K71" s="59"/>
      <c r="L71" s="5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8.25">
      <c r="A72" s="1"/>
      <c r="B72" s="224"/>
      <c r="C72" s="210"/>
      <c r="D72" s="149" t="s">
        <v>156</v>
      </c>
      <c r="E72" s="136"/>
      <c r="F72" s="136"/>
      <c r="G72" s="134"/>
      <c r="H72" s="134"/>
      <c r="I72" s="134"/>
      <c r="J72" s="59"/>
      <c r="K72" s="59"/>
      <c r="L72" s="5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224"/>
      <c r="C73" s="210"/>
      <c r="D73" s="31" t="s">
        <v>49</v>
      </c>
      <c r="E73" s="136"/>
      <c r="F73" s="136"/>
      <c r="G73" s="134"/>
      <c r="H73" s="134"/>
      <c r="I73" s="134"/>
      <c r="J73" s="59"/>
      <c r="K73" s="59"/>
      <c r="L73" s="5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3.75" customHeight="1">
      <c r="A74" s="1"/>
      <c r="B74" s="225"/>
      <c r="C74" s="211"/>
      <c r="D74" s="141" t="s">
        <v>82</v>
      </c>
      <c r="E74" s="135"/>
      <c r="F74" s="135"/>
      <c r="G74" s="134"/>
      <c r="H74" s="134"/>
      <c r="I74" s="134"/>
      <c r="J74" s="62"/>
      <c r="K74" s="62"/>
      <c r="L74" s="6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209"/>
      <c r="C75" s="212" t="s">
        <v>67</v>
      </c>
      <c r="D75" s="38" t="s">
        <v>45</v>
      </c>
      <c r="E75" s="73">
        <f>'Հավելված 3 Մաս4'!D167</f>
        <v>0</v>
      </c>
      <c r="F75" s="73">
        <f>'Հավելված 3 Մաս4'!E167</f>
        <v>0</v>
      </c>
      <c r="G75" s="73">
        <f>'Հավելված 3 Մաս4'!F167</f>
        <v>0</v>
      </c>
      <c r="H75" s="73">
        <f>'Հավելված 3 Մաս4'!G167</f>
        <v>0</v>
      </c>
      <c r="I75" s="73">
        <f>'Հավելված 3 Մաս4'!H167</f>
        <v>0</v>
      </c>
      <c r="J75" s="73">
        <f>'Հավելված 3 Մաս4'!I167</f>
        <v>21300</v>
      </c>
      <c r="K75" s="73">
        <f>'Հավելված 3 Մաս4'!J167</f>
        <v>0</v>
      </c>
      <c r="L75" s="73">
        <f>'Հավելված 3 Մաս4'!K167</f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5">
      <c r="A76" s="1"/>
      <c r="B76" s="210"/>
      <c r="C76" s="210"/>
      <c r="D76" s="57" t="s">
        <v>146</v>
      </c>
      <c r="E76" s="76"/>
      <c r="F76" s="59"/>
      <c r="G76" s="59"/>
      <c r="H76" s="59"/>
      <c r="I76" s="59"/>
      <c r="J76" s="59"/>
      <c r="K76" s="59"/>
      <c r="L76" s="5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210"/>
      <c r="C77" s="210"/>
      <c r="D77" s="38" t="s">
        <v>75</v>
      </c>
      <c r="E77" s="76"/>
      <c r="F77" s="59"/>
      <c r="G77" s="59"/>
      <c r="H77" s="59"/>
      <c r="I77" s="59"/>
      <c r="J77" s="59"/>
      <c r="K77" s="59"/>
      <c r="L77" s="5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8.25">
      <c r="A78" s="1"/>
      <c r="B78" s="210"/>
      <c r="C78" s="210"/>
      <c r="D78" s="45" t="s">
        <v>145</v>
      </c>
      <c r="E78" s="76"/>
      <c r="F78" s="59"/>
      <c r="G78" s="59"/>
      <c r="H78" s="59"/>
      <c r="I78" s="59"/>
      <c r="J78" s="59"/>
      <c r="K78" s="59"/>
      <c r="L78" s="5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210"/>
      <c r="C79" s="210"/>
      <c r="D79" s="77" t="s">
        <v>49</v>
      </c>
      <c r="E79" s="76"/>
      <c r="F79" s="59"/>
      <c r="G79" s="59"/>
      <c r="H79" s="59"/>
      <c r="I79" s="59"/>
      <c r="J79" s="59"/>
      <c r="K79" s="59"/>
      <c r="L79" s="5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3" customHeight="1">
      <c r="A80" s="1"/>
      <c r="B80" s="211"/>
      <c r="C80" s="211"/>
      <c r="D80" s="78" t="s">
        <v>69</v>
      </c>
      <c r="E80" s="123"/>
      <c r="F80" s="124"/>
      <c r="G80" s="124"/>
      <c r="H80" s="124"/>
      <c r="I80" s="124"/>
      <c r="J80" s="62"/>
      <c r="K80" s="62"/>
      <c r="L80" s="6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202" t="s">
        <v>47</v>
      </c>
      <c r="C81" s="203"/>
      <c r="D81" s="204"/>
      <c r="E81" s="227"/>
      <c r="F81" s="227"/>
      <c r="G81" s="227"/>
      <c r="H81" s="227"/>
      <c r="I81" s="227"/>
      <c r="J81" s="227"/>
      <c r="K81" s="33"/>
      <c r="L81" s="3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206" t="s">
        <v>10</v>
      </c>
      <c r="C82" s="208"/>
      <c r="D82" s="175" t="s">
        <v>55</v>
      </c>
      <c r="E82" s="198">
        <f>E90+E96+E102+E108+E114+E127+E133+E120</f>
        <v>0</v>
      </c>
      <c r="F82" s="198">
        <f t="shared" ref="F82:L82" si="1">F90+F96+F102+F108+F114+F127+F133+F120</f>
        <v>0</v>
      </c>
      <c r="G82" s="198">
        <f t="shared" si="1"/>
        <v>0</v>
      </c>
      <c r="H82" s="198">
        <f t="shared" si="1"/>
        <v>0</v>
      </c>
      <c r="I82" s="198">
        <f t="shared" si="1"/>
        <v>0</v>
      </c>
      <c r="J82" s="198">
        <f>J90+J96+J102+J108+J114+J127+J133+J120</f>
        <v>6755340.1842345139</v>
      </c>
      <c r="K82" s="198">
        <f t="shared" si="1"/>
        <v>4520954.7804376129</v>
      </c>
      <c r="L82" s="198">
        <f t="shared" si="1"/>
        <v>2290456.3942184122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>
      <c r="A83" s="1"/>
      <c r="B83" s="199"/>
      <c r="C83" s="199"/>
      <c r="D83" s="172" t="s">
        <v>56</v>
      </c>
      <c r="E83" s="199"/>
      <c r="F83" s="199"/>
      <c r="G83" s="199"/>
      <c r="H83" s="199"/>
      <c r="I83" s="199"/>
      <c r="J83" s="199"/>
      <c r="K83" s="199"/>
      <c r="L83" s="19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99"/>
      <c r="C84" s="199"/>
      <c r="D84" s="171" t="s">
        <v>61</v>
      </c>
      <c r="E84" s="199"/>
      <c r="F84" s="199"/>
      <c r="G84" s="199"/>
      <c r="H84" s="199"/>
      <c r="I84" s="199"/>
      <c r="J84" s="199"/>
      <c r="K84" s="199"/>
      <c r="L84" s="19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60.75" customHeight="1">
      <c r="A85" s="1"/>
      <c r="B85" s="199"/>
      <c r="C85" s="199"/>
      <c r="D85" s="176" t="s">
        <v>157</v>
      </c>
      <c r="E85" s="199"/>
      <c r="F85" s="199"/>
      <c r="G85" s="199"/>
      <c r="H85" s="199"/>
      <c r="I85" s="199"/>
      <c r="J85" s="199"/>
      <c r="K85" s="199"/>
      <c r="L85" s="19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99"/>
      <c r="C86" s="199"/>
      <c r="D86" s="171" t="s">
        <v>65</v>
      </c>
      <c r="E86" s="199"/>
      <c r="F86" s="199"/>
      <c r="G86" s="199"/>
      <c r="H86" s="199"/>
      <c r="I86" s="199"/>
      <c r="J86" s="199"/>
      <c r="K86" s="199"/>
      <c r="L86" s="19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8.25" customHeight="1">
      <c r="A87" s="1"/>
      <c r="B87" s="207"/>
      <c r="C87" s="207"/>
      <c r="D87" s="177" t="s">
        <v>158</v>
      </c>
      <c r="E87" s="207"/>
      <c r="F87" s="207"/>
      <c r="G87" s="207"/>
      <c r="H87" s="207"/>
      <c r="I87" s="207"/>
      <c r="J87" s="207"/>
      <c r="K87" s="207"/>
      <c r="L87" s="20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213" t="s">
        <v>66</v>
      </c>
      <c r="C88" s="203"/>
      <c r="D88" s="217"/>
      <c r="E88" s="205"/>
      <c r="F88" s="205"/>
      <c r="G88" s="205"/>
      <c r="H88" s="205"/>
      <c r="I88" s="205"/>
      <c r="J88" s="203"/>
      <c r="K88" s="4"/>
      <c r="L88" s="4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213"/>
      <c r="C89" s="203"/>
      <c r="D89" s="217" t="s">
        <v>70</v>
      </c>
      <c r="E89" s="205"/>
      <c r="F89" s="205"/>
      <c r="G89" s="205"/>
      <c r="H89" s="205"/>
      <c r="I89" s="205"/>
      <c r="J89" s="203"/>
      <c r="K89" s="49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>
      <c r="A90" s="1"/>
      <c r="B90" s="209"/>
      <c r="C90" s="212" t="s">
        <v>32</v>
      </c>
      <c r="D90" s="38" t="s">
        <v>45</v>
      </c>
      <c r="E90" s="56">
        <f>'Հավելված 3 Մաս4'!D194</f>
        <v>0</v>
      </c>
      <c r="F90" s="56">
        <f>'Հավելված 3 Մաս4'!E194</f>
        <v>0</v>
      </c>
      <c r="G90" s="56">
        <f>'Հավելված 3 Մաս4'!F194</f>
        <v>0</v>
      </c>
      <c r="H90" s="56">
        <f>'Հավելված 3 Մաս4'!G194</f>
        <v>0</v>
      </c>
      <c r="I90" s="56">
        <f>'Հավելված 3 Մաս4'!H194</f>
        <v>0</v>
      </c>
      <c r="J90" s="73">
        <f>'Հավելված 3 Մաս4'!I194</f>
        <v>209431.2</v>
      </c>
      <c r="K90" s="73">
        <f>'Հավելված 3 Մաս4'!J194</f>
        <v>209431.2</v>
      </c>
      <c r="L90" s="73">
        <f>'Հավելված 3 Մաս4'!K194</f>
        <v>209431.2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2.25" customHeight="1">
      <c r="A91" s="1"/>
      <c r="B91" s="210"/>
      <c r="C91" s="210"/>
      <c r="D91" s="41" t="s">
        <v>179</v>
      </c>
      <c r="E91" s="58"/>
      <c r="F91" s="58"/>
      <c r="G91" s="87"/>
      <c r="H91" s="87"/>
      <c r="I91" s="87"/>
      <c r="J91" s="59"/>
      <c r="K91" s="59"/>
      <c r="L91" s="5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210"/>
      <c r="C92" s="210"/>
      <c r="D92" s="38" t="s">
        <v>75</v>
      </c>
      <c r="E92" s="58"/>
      <c r="F92" s="58"/>
      <c r="G92" s="87"/>
      <c r="H92" s="87"/>
      <c r="I92" s="87"/>
      <c r="J92" s="59"/>
      <c r="K92" s="59"/>
      <c r="L92" s="5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6.25" customHeight="1">
      <c r="A93" s="1"/>
      <c r="B93" s="210"/>
      <c r="C93" s="210"/>
      <c r="D93" s="41" t="s">
        <v>194</v>
      </c>
      <c r="E93" s="58"/>
      <c r="F93" s="58"/>
      <c r="G93" s="87"/>
      <c r="H93" s="87"/>
      <c r="I93" s="87"/>
      <c r="J93" s="59"/>
      <c r="K93" s="59"/>
      <c r="L93" s="5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210"/>
      <c r="C94" s="210"/>
      <c r="D94" s="38" t="s">
        <v>49</v>
      </c>
      <c r="E94" s="58"/>
      <c r="F94" s="58"/>
      <c r="G94" s="87"/>
      <c r="H94" s="87"/>
      <c r="I94" s="87"/>
      <c r="J94" s="59"/>
      <c r="K94" s="59"/>
      <c r="L94" s="5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6.75" customHeight="1">
      <c r="A95" s="1"/>
      <c r="B95" s="210"/>
      <c r="C95" s="211"/>
      <c r="D95" s="30" t="s">
        <v>50</v>
      </c>
      <c r="E95" s="61"/>
      <c r="F95" s="61"/>
      <c r="G95" s="89"/>
      <c r="H95" s="89"/>
      <c r="I95" s="89"/>
      <c r="J95" s="62"/>
      <c r="K95" s="62"/>
      <c r="L95" s="6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>
      <c r="A96" s="1"/>
      <c r="B96" s="209"/>
      <c r="C96" s="212" t="s">
        <v>32</v>
      </c>
      <c r="D96" s="38" t="s">
        <v>45</v>
      </c>
      <c r="E96" s="56">
        <f>'Հավելված 3 Մաս4'!D208</f>
        <v>0</v>
      </c>
      <c r="F96" s="56">
        <f>'Հավելված 3 Մաս4'!E208</f>
        <v>0</v>
      </c>
      <c r="G96" s="56">
        <f>'Հավելված 3 Մաս4'!F208</f>
        <v>0</v>
      </c>
      <c r="H96" s="56">
        <f>'Հավելված 3 Մաս4'!G208</f>
        <v>0</v>
      </c>
      <c r="I96" s="56">
        <f>'Հավելված 3 Մաս4'!H208</f>
        <v>0</v>
      </c>
      <c r="J96" s="73">
        <f>'Հավելված 3 Մաս4'!I208</f>
        <v>490000</v>
      </c>
      <c r="K96" s="73">
        <f>'Հավելված 3 Մաս4'!J208</f>
        <v>490000</v>
      </c>
      <c r="L96" s="73">
        <f>'Հավելված 3 Մաս4'!K208</f>
        <v>490000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5.5">
      <c r="A97" s="1"/>
      <c r="B97" s="210"/>
      <c r="C97" s="210"/>
      <c r="D97" s="148" t="s">
        <v>175</v>
      </c>
      <c r="E97" s="58"/>
      <c r="F97" s="59"/>
      <c r="G97" s="58"/>
      <c r="H97" s="59"/>
      <c r="I97" s="59"/>
      <c r="J97" s="59"/>
      <c r="K97" s="59"/>
      <c r="L97" s="5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210"/>
      <c r="C98" s="210"/>
      <c r="D98" s="38" t="s">
        <v>75</v>
      </c>
      <c r="E98" s="58"/>
      <c r="F98" s="59"/>
      <c r="G98" s="58"/>
      <c r="H98" s="59"/>
      <c r="I98" s="59"/>
      <c r="J98" s="59"/>
      <c r="K98" s="59"/>
      <c r="L98" s="5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5.5">
      <c r="A99" s="1"/>
      <c r="B99" s="210"/>
      <c r="C99" s="210"/>
      <c r="D99" s="146" t="s">
        <v>178</v>
      </c>
      <c r="E99" s="58"/>
      <c r="F99" s="59"/>
      <c r="G99" s="58"/>
      <c r="H99" s="59"/>
      <c r="I99" s="59"/>
      <c r="J99" s="59"/>
      <c r="K99" s="59"/>
      <c r="L99" s="5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210"/>
      <c r="C100" s="210"/>
      <c r="D100" s="38" t="s">
        <v>49</v>
      </c>
      <c r="E100" s="58"/>
      <c r="F100" s="59"/>
      <c r="G100" s="58"/>
      <c r="H100" s="59"/>
      <c r="I100" s="59"/>
      <c r="J100" s="59"/>
      <c r="K100" s="59"/>
      <c r="L100" s="5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>
      <c r="A101" s="1"/>
      <c r="B101" s="210"/>
      <c r="C101" s="211"/>
      <c r="D101" s="30" t="s">
        <v>50</v>
      </c>
      <c r="E101" s="61"/>
      <c r="F101" s="62"/>
      <c r="G101" s="61"/>
      <c r="H101" s="62"/>
      <c r="I101" s="62"/>
      <c r="J101" s="62"/>
      <c r="K101" s="62"/>
      <c r="L101" s="6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>
      <c r="A102" s="1"/>
      <c r="B102" s="209"/>
      <c r="C102" s="212" t="s">
        <v>32</v>
      </c>
      <c r="D102" s="38" t="s">
        <v>45</v>
      </c>
      <c r="E102" s="56">
        <f>'Հավելված 3 Մաս4'!D222</f>
        <v>0</v>
      </c>
      <c r="F102" s="56">
        <f>'Հավելված 3 Մաս4'!E222</f>
        <v>0</v>
      </c>
      <c r="G102" s="56">
        <f>'Հավելված 3 Մաս4'!F222</f>
        <v>0</v>
      </c>
      <c r="H102" s="56">
        <f>'Հավելված 3 Մաս4'!G222</f>
        <v>0</v>
      </c>
      <c r="I102" s="56">
        <f>'Հավելված 3 Մաս4'!H222</f>
        <v>0</v>
      </c>
      <c r="J102" s="73">
        <f>'Հավելված 3 Մաս4'!I222</f>
        <v>5000</v>
      </c>
      <c r="K102" s="73">
        <f>'Հավելված 3 Մաս4'!J222</f>
        <v>5000</v>
      </c>
      <c r="L102" s="73">
        <f>'Հավելված 3 Մաս4'!K222</f>
        <v>5000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" customHeight="1">
      <c r="A103" s="1"/>
      <c r="B103" s="210"/>
      <c r="C103" s="210"/>
      <c r="D103" s="148" t="s">
        <v>195</v>
      </c>
      <c r="E103" s="58"/>
      <c r="F103" s="59"/>
      <c r="G103" s="58"/>
      <c r="H103" s="59"/>
      <c r="I103" s="59"/>
      <c r="J103" s="59"/>
      <c r="K103" s="59"/>
      <c r="L103" s="5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210"/>
      <c r="C104" s="210"/>
      <c r="D104" s="38" t="s">
        <v>75</v>
      </c>
      <c r="E104" s="58"/>
      <c r="F104" s="59"/>
      <c r="G104" s="58"/>
      <c r="H104" s="59"/>
      <c r="I104" s="59"/>
      <c r="J104" s="59"/>
      <c r="K104" s="59"/>
      <c r="L104" s="5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5.5">
      <c r="A105" s="1"/>
      <c r="B105" s="210"/>
      <c r="C105" s="210"/>
      <c r="D105" s="146" t="s">
        <v>196</v>
      </c>
      <c r="E105" s="58"/>
      <c r="F105" s="59"/>
      <c r="G105" s="58"/>
      <c r="H105" s="59"/>
      <c r="I105" s="59"/>
      <c r="J105" s="59"/>
      <c r="K105" s="59"/>
      <c r="L105" s="5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>
      <c r="A106" s="1"/>
      <c r="B106" s="210"/>
      <c r="C106" s="210"/>
      <c r="D106" s="38" t="s">
        <v>49</v>
      </c>
      <c r="E106" s="58"/>
      <c r="F106" s="59"/>
      <c r="G106" s="58"/>
      <c r="H106" s="59"/>
      <c r="I106" s="59"/>
      <c r="J106" s="59"/>
      <c r="K106" s="59"/>
      <c r="L106" s="5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>
      <c r="A107" s="1"/>
      <c r="B107" s="210"/>
      <c r="C107" s="211"/>
      <c r="D107" s="30" t="s">
        <v>50</v>
      </c>
      <c r="E107" s="61"/>
      <c r="F107" s="62"/>
      <c r="G107" s="61"/>
      <c r="H107" s="62"/>
      <c r="I107" s="62"/>
      <c r="J107" s="62"/>
      <c r="K107" s="62"/>
      <c r="L107" s="6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>
      <c r="A108" s="1"/>
      <c r="B108" s="209"/>
      <c r="C108" s="212" t="s">
        <v>32</v>
      </c>
      <c r="D108" s="38" t="s">
        <v>45</v>
      </c>
      <c r="E108" s="56">
        <f>'Հավելված 3 Մաս4'!D237</f>
        <v>0</v>
      </c>
      <c r="F108" s="56">
        <f>'Հավելված 3 Մաս4'!E237</f>
        <v>0</v>
      </c>
      <c r="G108" s="56">
        <f>'Հավելված 3 Մաս4'!F237</f>
        <v>0</v>
      </c>
      <c r="H108" s="56">
        <f>'Հավելված 3 Մաս4'!G237</f>
        <v>0</v>
      </c>
      <c r="I108" s="56">
        <f>'Հավելված 3 Մաս4'!H237</f>
        <v>0</v>
      </c>
      <c r="J108" s="73">
        <f>'Հավելված 3 Մաս4'!I237</f>
        <v>3447366</v>
      </c>
      <c r="K108" s="73">
        <f>'Հավելված 3 Մաս4'!J237</f>
        <v>0</v>
      </c>
      <c r="L108" s="73">
        <f>'Հավելված 3 Մաս4'!K237</f>
        <v>0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>
      <c r="A109" s="1"/>
      <c r="B109" s="210"/>
      <c r="C109" s="210"/>
      <c r="D109" s="148" t="s">
        <v>159</v>
      </c>
      <c r="E109" s="58"/>
      <c r="F109" s="58"/>
      <c r="G109" s="87"/>
      <c r="H109" s="87"/>
      <c r="I109" s="87"/>
      <c r="J109" s="59"/>
      <c r="K109" s="59"/>
      <c r="L109" s="5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210"/>
      <c r="C110" s="210"/>
      <c r="D110" s="38" t="s">
        <v>75</v>
      </c>
      <c r="E110" s="58"/>
      <c r="F110" s="58"/>
      <c r="G110" s="87"/>
      <c r="H110" s="87"/>
      <c r="I110" s="87"/>
      <c r="J110" s="59"/>
      <c r="K110" s="59"/>
      <c r="L110" s="5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40.5" customHeight="1">
      <c r="A111" s="1"/>
      <c r="B111" s="210"/>
      <c r="C111" s="210"/>
      <c r="D111" s="146" t="s">
        <v>160</v>
      </c>
      <c r="E111" s="58"/>
      <c r="F111" s="58"/>
      <c r="G111" s="87"/>
      <c r="H111" s="87"/>
      <c r="I111" s="87"/>
      <c r="J111" s="59"/>
      <c r="K111" s="59"/>
      <c r="L111" s="5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210"/>
      <c r="C112" s="210"/>
      <c r="D112" s="38" t="s">
        <v>49</v>
      </c>
      <c r="E112" s="58"/>
      <c r="F112" s="58"/>
      <c r="G112" s="87"/>
      <c r="H112" s="87"/>
      <c r="I112" s="87"/>
      <c r="J112" s="59"/>
      <c r="K112" s="59"/>
      <c r="L112" s="5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>
      <c r="A113" s="1"/>
      <c r="B113" s="210"/>
      <c r="C113" s="211"/>
      <c r="D113" s="30" t="s">
        <v>50</v>
      </c>
      <c r="E113" s="61"/>
      <c r="F113" s="61"/>
      <c r="G113" s="89"/>
      <c r="H113" s="89"/>
      <c r="I113" s="89"/>
      <c r="J113" s="62"/>
      <c r="K113" s="62"/>
      <c r="L113" s="6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>
      <c r="A114" s="1"/>
      <c r="B114" s="209"/>
      <c r="C114" s="212" t="s">
        <v>32</v>
      </c>
      <c r="D114" s="38" t="s">
        <v>45</v>
      </c>
      <c r="E114" s="56">
        <f>'Հավելված 3 Մաս4'!D250</f>
        <v>0</v>
      </c>
      <c r="F114" s="56">
        <f>'Հավելված 3 Մաս4'!E250</f>
        <v>0</v>
      </c>
      <c r="G114" s="56">
        <f>'Հավելված 3 Մաս4'!F250</f>
        <v>0</v>
      </c>
      <c r="H114" s="56">
        <f>'Հավելված 3 Մաս4'!G250</f>
        <v>0</v>
      </c>
      <c r="I114" s="56">
        <f>'Հավելված 3 Մաս4'!H250</f>
        <v>0</v>
      </c>
      <c r="J114" s="73">
        <f>'Հավելված 3 Մաս4'!I250</f>
        <v>15000</v>
      </c>
      <c r="K114" s="73">
        <f>'Հավելված 3 Մաս4'!J250</f>
        <v>15000</v>
      </c>
      <c r="L114" s="73">
        <f>'Հավելված 3 Մաս4'!K250</f>
        <v>15000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2.25" customHeight="1">
      <c r="A115" s="1"/>
      <c r="B115" s="210"/>
      <c r="C115" s="210"/>
      <c r="D115" s="147" t="s">
        <v>161</v>
      </c>
      <c r="E115" s="58"/>
      <c r="F115" s="58"/>
      <c r="G115" s="87"/>
      <c r="H115" s="87"/>
      <c r="I115" s="87"/>
      <c r="J115" s="59"/>
      <c r="K115" s="59"/>
      <c r="L115" s="5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210"/>
      <c r="C116" s="210"/>
      <c r="D116" s="38" t="s">
        <v>75</v>
      </c>
      <c r="E116" s="58"/>
      <c r="F116" s="58"/>
      <c r="G116" s="87"/>
      <c r="H116" s="87"/>
      <c r="I116" s="87"/>
      <c r="J116" s="59"/>
      <c r="K116" s="59"/>
      <c r="L116" s="5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5.5">
      <c r="A117" s="1"/>
      <c r="B117" s="210"/>
      <c r="C117" s="210"/>
      <c r="D117" s="146" t="s">
        <v>162</v>
      </c>
      <c r="E117" s="58"/>
      <c r="F117" s="58"/>
      <c r="G117" s="87"/>
      <c r="H117" s="87"/>
      <c r="I117" s="87"/>
      <c r="J117" s="59"/>
      <c r="K117" s="59"/>
      <c r="L117" s="5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210"/>
      <c r="C118" s="210"/>
      <c r="D118" s="38" t="s">
        <v>49</v>
      </c>
      <c r="E118" s="58"/>
      <c r="F118" s="58"/>
      <c r="G118" s="87"/>
      <c r="H118" s="87"/>
      <c r="I118" s="87"/>
      <c r="J118" s="59"/>
      <c r="K118" s="59"/>
      <c r="L118" s="5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>
      <c r="A119" s="1"/>
      <c r="B119" s="210"/>
      <c r="C119" s="211"/>
      <c r="D119" s="30" t="s">
        <v>50</v>
      </c>
      <c r="E119" s="61"/>
      <c r="F119" s="61"/>
      <c r="G119" s="89"/>
      <c r="H119" s="89"/>
      <c r="I119" s="89"/>
      <c r="J119" s="62"/>
      <c r="K119" s="62"/>
      <c r="L119" s="6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>
      <c r="A120" s="1"/>
      <c r="B120" s="209"/>
      <c r="C120" s="212" t="s">
        <v>32</v>
      </c>
      <c r="D120" s="38" t="s">
        <v>45</v>
      </c>
      <c r="E120" s="56">
        <f>'Հավելված 3 Մաս4'!D264</f>
        <v>0</v>
      </c>
      <c r="F120" s="56">
        <f>'Հավելված 3 Մաս4'!E264</f>
        <v>0</v>
      </c>
      <c r="G120" s="56">
        <f>'Հավելված 3 Մաս4'!F264</f>
        <v>0</v>
      </c>
      <c r="H120" s="56">
        <f>'Հավելված 3 Մաս4'!G264</f>
        <v>0</v>
      </c>
      <c r="I120" s="56">
        <f>'Հավելված 3 Մաս4'!H264</f>
        <v>0</v>
      </c>
      <c r="J120" s="73">
        <f>'Հավելված 3 Մաս4'!I264</f>
        <v>436767.98423451383</v>
      </c>
      <c r="K120" s="73">
        <f>'Հավելված 3 Մաս4'!J264</f>
        <v>472860.6804376134</v>
      </c>
      <c r="L120" s="73">
        <f>'Հավելված 3 Մաս4'!K264</f>
        <v>511288.89421841223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2.25" customHeight="1">
      <c r="A121" s="1"/>
      <c r="B121" s="210"/>
      <c r="C121" s="210"/>
      <c r="D121" s="147" t="s">
        <v>205</v>
      </c>
      <c r="E121" s="58"/>
      <c r="F121" s="58"/>
      <c r="G121" s="87"/>
      <c r="H121" s="87"/>
      <c r="I121" s="87"/>
      <c r="J121" s="59"/>
      <c r="K121" s="59"/>
      <c r="L121" s="5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210"/>
      <c r="C122" s="210"/>
      <c r="D122" s="38" t="s">
        <v>75</v>
      </c>
      <c r="E122" s="58"/>
      <c r="F122" s="58"/>
      <c r="G122" s="87"/>
      <c r="H122" s="87"/>
      <c r="I122" s="87"/>
      <c r="J122" s="59"/>
      <c r="K122" s="59"/>
      <c r="L122" s="5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5.5">
      <c r="A123" s="1"/>
      <c r="B123" s="210"/>
      <c r="C123" s="210"/>
      <c r="D123" s="147" t="s">
        <v>206</v>
      </c>
      <c r="E123" s="58"/>
      <c r="F123" s="58"/>
      <c r="G123" s="87"/>
      <c r="H123" s="87"/>
      <c r="I123" s="87"/>
      <c r="J123" s="59"/>
      <c r="K123" s="59"/>
      <c r="L123" s="5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210"/>
      <c r="C124" s="210"/>
      <c r="D124" s="38" t="s">
        <v>49</v>
      </c>
      <c r="E124" s="58"/>
      <c r="F124" s="58"/>
      <c r="G124" s="87"/>
      <c r="H124" s="87"/>
      <c r="I124" s="87"/>
      <c r="J124" s="59"/>
      <c r="K124" s="59"/>
      <c r="L124" s="5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>
      <c r="A125" s="1"/>
      <c r="B125" s="210"/>
      <c r="C125" s="211"/>
      <c r="D125" s="30" t="s">
        <v>50</v>
      </c>
      <c r="E125" s="61"/>
      <c r="F125" s="61"/>
      <c r="G125" s="89"/>
      <c r="H125" s="89"/>
      <c r="I125" s="89"/>
      <c r="J125" s="62"/>
      <c r="K125" s="62"/>
      <c r="L125" s="6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213"/>
      <c r="C126" s="203"/>
      <c r="D126" s="217" t="s">
        <v>81</v>
      </c>
      <c r="E126" s="205"/>
      <c r="F126" s="205"/>
      <c r="G126" s="205"/>
      <c r="H126" s="205"/>
      <c r="I126" s="205"/>
      <c r="J126" s="203"/>
      <c r="K126" s="49"/>
      <c r="L126" s="4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>
      <c r="A127" s="1"/>
      <c r="B127" s="209"/>
      <c r="C127" s="212" t="s">
        <v>67</v>
      </c>
      <c r="D127" s="38" t="s">
        <v>45</v>
      </c>
      <c r="E127" s="56">
        <f>'Հավելված 3 Մաս4'!D288</f>
        <v>0</v>
      </c>
      <c r="F127" s="56">
        <f>'Հավելված 3 Մաս4'!E288</f>
        <v>0</v>
      </c>
      <c r="G127" s="56">
        <f>'Հավելված 3 Մաս4'!F288</f>
        <v>0</v>
      </c>
      <c r="H127" s="56">
        <f>'Հավելված 3 Մաս4'!G288</f>
        <v>0</v>
      </c>
      <c r="I127" s="56">
        <f>'Հավելված 3 Մաս4'!H288</f>
        <v>0</v>
      </c>
      <c r="J127" s="56">
        <f>'Հավելված 3 Մաս4'!I288</f>
        <v>1750775</v>
      </c>
      <c r="K127" s="56">
        <f>'Հավելված 3 Մաս4'!J288</f>
        <v>3243662.9</v>
      </c>
      <c r="L127" s="56">
        <f>'Հավելված 3 Մաս4'!K288</f>
        <v>974736.3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" customHeight="1">
      <c r="A128" s="1"/>
      <c r="B128" s="210"/>
      <c r="C128" s="210"/>
      <c r="D128" s="57" t="s">
        <v>83</v>
      </c>
      <c r="E128" s="58"/>
      <c r="F128" s="59"/>
      <c r="G128" s="58"/>
      <c r="H128" s="59"/>
      <c r="I128" s="59"/>
      <c r="J128" s="59"/>
      <c r="K128" s="59"/>
      <c r="L128" s="5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210"/>
      <c r="C129" s="210"/>
      <c r="D129" s="38" t="s">
        <v>75</v>
      </c>
      <c r="E129" s="58"/>
      <c r="F129" s="59"/>
      <c r="G129" s="58"/>
      <c r="H129" s="59"/>
      <c r="I129" s="59"/>
      <c r="J129" s="59"/>
      <c r="K129" s="59"/>
      <c r="L129" s="5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42.75" customHeight="1">
      <c r="A130" s="1"/>
      <c r="B130" s="210"/>
      <c r="C130" s="210"/>
      <c r="D130" s="146" t="s">
        <v>163</v>
      </c>
      <c r="E130" s="58"/>
      <c r="F130" s="59"/>
      <c r="G130" s="58"/>
      <c r="H130" s="59"/>
      <c r="I130" s="59"/>
      <c r="J130" s="59"/>
      <c r="K130" s="59"/>
      <c r="L130" s="5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210"/>
      <c r="C131" s="210"/>
      <c r="D131" s="38" t="s">
        <v>49</v>
      </c>
      <c r="E131" s="58"/>
      <c r="F131" s="59"/>
      <c r="G131" s="58"/>
      <c r="H131" s="59"/>
      <c r="I131" s="59"/>
      <c r="J131" s="59"/>
      <c r="K131" s="59"/>
      <c r="L131" s="5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9" customHeight="1">
      <c r="A132" s="1"/>
      <c r="B132" s="210"/>
      <c r="C132" s="211"/>
      <c r="D132" s="78" t="s">
        <v>69</v>
      </c>
      <c r="E132" s="61"/>
      <c r="F132" s="62"/>
      <c r="G132" s="61"/>
      <c r="H132" s="62"/>
      <c r="I132" s="62"/>
      <c r="J132" s="62"/>
      <c r="K132" s="62"/>
      <c r="L132" s="6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>
      <c r="A133" s="1"/>
      <c r="B133" s="209"/>
      <c r="C133" s="212" t="s">
        <v>67</v>
      </c>
      <c r="D133" s="38" t="s">
        <v>45</v>
      </c>
      <c r="E133" s="56">
        <f>'Հավելված 3 Մաս4'!D301</f>
        <v>0</v>
      </c>
      <c r="F133" s="56">
        <f>'Հավելված 3 Մաս4'!E301</f>
        <v>0</v>
      </c>
      <c r="G133" s="56">
        <f>'Հավելված 3 Մաս4'!F301</f>
        <v>0</v>
      </c>
      <c r="H133" s="56">
        <f>'Հավելված 3 Մաս4'!G301</f>
        <v>0</v>
      </c>
      <c r="I133" s="56">
        <f>'Հավելված 3 Մաս4'!H301</f>
        <v>0</v>
      </c>
      <c r="J133" s="56">
        <f>'Հավելված 3 Մաս4'!I301</f>
        <v>401000</v>
      </c>
      <c r="K133" s="56">
        <f>'Հավելված 3 Մաս4'!J301</f>
        <v>85000</v>
      </c>
      <c r="L133" s="56">
        <f>'Հավելված 3 Մաս4'!K301</f>
        <v>85000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" customHeight="1">
      <c r="A134" s="1"/>
      <c r="B134" s="210"/>
      <c r="C134" s="210"/>
      <c r="D134" s="147" t="s">
        <v>164</v>
      </c>
      <c r="E134" s="58"/>
      <c r="F134" s="59"/>
      <c r="G134" s="58"/>
      <c r="H134" s="59"/>
      <c r="I134" s="59"/>
      <c r="J134" s="59"/>
      <c r="K134" s="59"/>
      <c r="L134" s="5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210"/>
      <c r="C135" s="210"/>
      <c r="D135" s="38" t="s">
        <v>75</v>
      </c>
      <c r="E135" s="58"/>
      <c r="F135" s="59"/>
      <c r="G135" s="58"/>
      <c r="H135" s="59"/>
      <c r="I135" s="59"/>
      <c r="J135" s="59"/>
      <c r="K135" s="59"/>
      <c r="L135" s="5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>
      <c r="A136" s="1"/>
      <c r="B136" s="210"/>
      <c r="C136" s="210"/>
      <c r="D136" s="150" t="s">
        <v>165</v>
      </c>
      <c r="E136" s="58"/>
      <c r="F136" s="59"/>
      <c r="G136" s="58"/>
      <c r="H136" s="59"/>
      <c r="I136" s="59"/>
      <c r="J136" s="59"/>
      <c r="K136" s="59"/>
      <c r="L136" s="5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210"/>
      <c r="C137" s="210"/>
      <c r="D137" s="38" t="s">
        <v>49</v>
      </c>
      <c r="E137" s="58"/>
      <c r="F137" s="59"/>
      <c r="G137" s="58"/>
      <c r="H137" s="59"/>
      <c r="I137" s="59"/>
      <c r="J137" s="59"/>
      <c r="K137" s="59"/>
      <c r="L137" s="5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5.5">
      <c r="A138" s="1"/>
      <c r="B138" s="210"/>
      <c r="C138" s="211"/>
      <c r="D138" s="78" t="s">
        <v>69</v>
      </c>
      <c r="E138" s="61"/>
      <c r="F138" s="62"/>
      <c r="G138" s="61"/>
      <c r="H138" s="62"/>
      <c r="I138" s="62"/>
      <c r="J138" s="62"/>
      <c r="K138" s="62"/>
      <c r="L138" s="6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202" t="s">
        <v>47</v>
      </c>
      <c r="C139" s="203"/>
      <c r="D139" s="204"/>
      <c r="E139" s="205"/>
      <c r="F139" s="205"/>
      <c r="G139" s="205"/>
      <c r="H139" s="205"/>
      <c r="I139" s="205"/>
      <c r="J139" s="203"/>
      <c r="K139" s="33"/>
      <c r="L139" s="3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206">
        <v>1120</v>
      </c>
      <c r="C140" s="208"/>
      <c r="D140" s="171" t="s">
        <v>55</v>
      </c>
      <c r="E140" s="198">
        <f>E148+E154+E160+E167+E173</f>
        <v>0</v>
      </c>
      <c r="F140" s="198">
        <f t="shared" ref="F140:K140" si="2">F148+F154+F160+F167+F173</f>
        <v>0</v>
      </c>
      <c r="G140" s="198">
        <f t="shared" si="2"/>
        <v>20980.160000000003</v>
      </c>
      <c r="H140" s="198">
        <f t="shared" si="2"/>
        <v>52450.400000000001</v>
      </c>
      <c r="I140" s="198">
        <f t="shared" si="2"/>
        <v>83920.640000000014</v>
      </c>
      <c r="J140" s="198">
        <f>J148+J154+J160+J167+J173</f>
        <v>17057634.699999999</v>
      </c>
      <c r="K140" s="198">
        <f t="shared" si="2"/>
        <v>16001536.299999999</v>
      </c>
      <c r="L140" s="198">
        <f>L148+L154+L160+L167+L173</f>
        <v>4942601.9000000004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99"/>
      <c r="C141" s="199"/>
      <c r="D141" s="178" t="s">
        <v>64</v>
      </c>
      <c r="E141" s="199"/>
      <c r="F141" s="199"/>
      <c r="G141" s="199"/>
      <c r="H141" s="199"/>
      <c r="I141" s="199"/>
      <c r="J141" s="199"/>
      <c r="K141" s="199"/>
      <c r="L141" s="19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99"/>
      <c r="C142" s="199"/>
      <c r="D142" s="171" t="s">
        <v>61</v>
      </c>
      <c r="E142" s="199"/>
      <c r="F142" s="199"/>
      <c r="G142" s="199"/>
      <c r="H142" s="199"/>
      <c r="I142" s="199"/>
      <c r="J142" s="199"/>
      <c r="K142" s="199"/>
      <c r="L142" s="19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6.5">
      <c r="A143" s="1"/>
      <c r="B143" s="199"/>
      <c r="C143" s="199"/>
      <c r="D143" s="176" t="s">
        <v>166</v>
      </c>
      <c r="E143" s="199"/>
      <c r="F143" s="199"/>
      <c r="G143" s="199"/>
      <c r="H143" s="199"/>
      <c r="I143" s="199"/>
      <c r="J143" s="199"/>
      <c r="K143" s="199"/>
      <c r="L143" s="19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99"/>
      <c r="C144" s="199"/>
      <c r="D144" s="171" t="s">
        <v>65</v>
      </c>
      <c r="E144" s="199"/>
      <c r="F144" s="199"/>
      <c r="G144" s="199"/>
      <c r="H144" s="199"/>
      <c r="I144" s="199"/>
      <c r="J144" s="199"/>
      <c r="K144" s="199"/>
      <c r="L144" s="19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63.75">
      <c r="A145" s="1"/>
      <c r="B145" s="207"/>
      <c r="C145" s="207"/>
      <c r="D145" s="176" t="s">
        <v>167</v>
      </c>
      <c r="E145" s="207"/>
      <c r="F145" s="207"/>
      <c r="G145" s="207"/>
      <c r="H145" s="207"/>
      <c r="I145" s="207"/>
      <c r="J145" s="207"/>
      <c r="K145" s="207"/>
      <c r="L145" s="20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213" t="s">
        <v>66</v>
      </c>
      <c r="C146" s="203"/>
      <c r="D146" s="217"/>
      <c r="E146" s="205"/>
      <c r="F146" s="205"/>
      <c r="G146" s="205"/>
      <c r="H146" s="205"/>
      <c r="I146" s="205"/>
      <c r="J146" s="203"/>
      <c r="K146" s="49"/>
      <c r="L146" s="49"/>
      <c r="M146" s="1"/>
      <c r="N146" s="1"/>
      <c r="O146" s="1"/>
      <c r="P146" s="1"/>
      <c r="Q146" s="1"/>
      <c r="R146" s="1"/>
      <c r="S146" s="1"/>
      <c r="T146" s="1">
        <f>5000*12</f>
        <v>60000</v>
      </c>
      <c r="U146" s="1"/>
      <c r="V146" s="1"/>
      <c r="W146" s="1"/>
      <c r="X146" s="1"/>
      <c r="Y146" s="1"/>
      <c r="Z146" s="1"/>
    </row>
    <row r="147" spans="1:26" ht="14.25" customHeight="1">
      <c r="A147" s="1"/>
      <c r="B147" s="213"/>
      <c r="C147" s="203"/>
      <c r="D147" s="217" t="s">
        <v>70</v>
      </c>
      <c r="E147" s="205"/>
      <c r="F147" s="205"/>
      <c r="G147" s="205"/>
      <c r="H147" s="205"/>
      <c r="I147" s="205"/>
      <c r="J147" s="203"/>
      <c r="K147" s="49"/>
      <c r="L147" s="4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>
      <c r="A148" s="1"/>
      <c r="B148" s="209"/>
      <c r="C148" s="212" t="s">
        <v>32</v>
      </c>
      <c r="D148" s="38" t="s">
        <v>45</v>
      </c>
      <c r="E148" s="55">
        <f>'Հավելված 3 Մաս4'!D329</f>
        <v>0</v>
      </c>
      <c r="F148" s="55">
        <f>'Հավելված 3 Մաս4'!E329</f>
        <v>0</v>
      </c>
      <c r="G148" s="55">
        <f>'Հավելված 3 Մաս4'!F329</f>
        <v>20980.160000000003</v>
      </c>
      <c r="H148" s="55">
        <f>'Հավելված 3 Մաս4'!G329</f>
        <v>52450.400000000001</v>
      </c>
      <c r="I148" s="55">
        <f>'Հավելված 3 Մաս4'!H329</f>
        <v>83920.640000000014</v>
      </c>
      <c r="J148" s="55">
        <f>'Հավելված 3 Մաս4'!I329</f>
        <v>104900.8</v>
      </c>
      <c r="K148" s="55">
        <f>'Հավելված 3 Մաս4'!J329</f>
        <v>209801.60000000001</v>
      </c>
      <c r="L148" s="55">
        <f>'Հավելված 3 Մաս4'!K329</f>
        <v>314702.40000000002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6.75" customHeight="1">
      <c r="A149" s="1"/>
      <c r="B149" s="210"/>
      <c r="C149" s="210"/>
      <c r="D149" s="45" t="s">
        <v>96</v>
      </c>
      <c r="E149" s="58"/>
      <c r="F149" s="58"/>
      <c r="G149" s="58"/>
      <c r="H149" s="58"/>
      <c r="I149" s="58"/>
      <c r="J149" s="58"/>
      <c r="K149" s="58"/>
      <c r="L149" s="58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210"/>
      <c r="C150" s="210"/>
      <c r="D150" s="38" t="s">
        <v>75</v>
      </c>
      <c r="E150" s="58"/>
      <c r="F150" s="58"/>
      <c r="G150" s="58"/>
      <c r="H150" s="58"/>
      <c r="I150" s="58"/>
      <c r="J150" s="58"/>
      <c r="K150" s="58"/>
      <c r="L150" s="58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54" customHeight="1">
      <c r="A151" s="1"/>
      <c r="B151" s="210"/>
      <c r="C151" s="210"/>
      <c r="D151" s="146" t="s">
        <v>168</v>
      </c>
      <c r="E151" s="58"/>
      <c r="F151" s="58"/>
      <c r="G151" s="58"/>
      <c r="H151" s="58"/>
      <c r="I151" s="58"/>
      <c r="J151" s="58"/>
      <c r="K151" s="58"/>
      <c r="L151" s="58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210"/>
      <c r="C152" s="210"/>
      <c r="D152" s="38" t="s">
        <v>49</v>
      </c>
      <c r="E152" s="58"/>
      <c r="F152" s="58"/>
      <c r="G152" s="58"/>
      <c r="H152" s="58"/>
      <c r="I152" s="58"/>
      <c r="J152" s="58"/>
      <c r="K152" s="58"/>
      <c r="L152" s="58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>
      <c r="A153" s="1"/>
      <c r="B153" s="210"/>
      <c r="C153" s="211"/>
      <c r="D153" s="30" t="s">
        <v>50</v>
      </c>
      <c r="E153" s="61"/>
      <c r="F153" s="61"/>
      <c r="G153" s="61"/>
      <c r="H153" s="61"/>
      <c r="I153" s="61"/>
      <c r="J153" s="61"/>
      <c r="K153" s="61"/>
      <c r="L153" s="6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>
      <c r="A154" s="1"/>
      <c r="B154" s="209"/>
      <c r="C154" s="212" t="s">
        <v>32</v>
      </c>
      <c r="D154" s="38" t="s">
        <v>45</v>
      </c>
      <c r="E154" s="56">
        <f>'Հավելված 3 Մաս4'!D342</f>
        <v>0</v>
      </c>
      <c r="F154" s="56">
        <f>'Հավելված 3 Մաս4'!E342</f>
        <v>0</v>
      </c>
      <c r="G154" s="56">
        <f>'Հավելված 3 Մաս4'!F342</f>
        <v>0</v>
      </c>
      <c r="H154" s="56">
        <f>'Հավելված 3 Մաս4'!G342</f>
        <v>0</v>
      </c>
      <c r="I154" s="56">
        <f>'Հավելված 3 Մաս4'!H342</f>
        <v>0</v>
      </c>
      <c r="J154" s="56">
        <f>'Հավելված 3 Մաս4'!I342</f>
        <v>43956</v>
      </c>
      <c r="K154" s="56">
        <f>'Հավելված 3 Մաս4'!J342</f>
        <v>43956</v>
      </c>
      <c r="L154" s="56">
        <f>'Հավելված 3 Մաս4'!K342</f>
        <v>43956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2.25" customHeight="1">
      <c r="A155" s="1"/>
      <c r="B155" s="210"/>
      <c r="C155" s="210"/>
      <c r="D155" s="147" t="s">
        <v>186</v>
      </c>
      <c r="E155" s="58"/>
      <c r="F155" s="58"/>
      <c r="G155" s="87"/>
      <c r="H155" s="87"/>
      <c r="I155" s="87"/>
      <c r="J155" s="58"/>
      <c r="K155" s="58"/>
      <c r="L155" s="58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210"/>
      <c r="C156" s="210"/>
      <c r="D156" s="38" t="s">
        <v>75</v>
      </c>
      <c r="E156" s="58"/>
      <c r="F156" s="58"/>
      <c r="G156" s="87"/>
      <c r="H156" s="87"/>
      <c r="I156" s="87"/>
      <c r="J156" s="58"/>
      <c r="K156" s="58"/>
      <c r="L156" s="5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5.5">
      <c r="A157" s="1"/>
      <c r="B157" s="210"/>
      <c r="C157" s="210"/>
      <c r="D157" s="147" t="s">
        <v>186</v>
      </c>
      <c r="E157" s="58"/>
      <c r="F157" s="58"/>
      <c r="G157" s="87"/>
      <c r="H157" s="87"/>
      <c r="I157" s="87"/>
      <c r="J157" s="58"/>
      <c r="K157" s="58"/>
      <c r="L157" s="58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210"/>
      <c r="C158" s="210"/>
      <c r="D158" s="38" t="s">
        <v>49</v>
      </c>
      <c r="E158" s="58"/>
      <c r="F158" s="58"/>
      <c r="G158" s="87"/>
      <c r="H158" s="87"/>
      <c r="I158" s="87"/>
      <c r="J158" s="58"/>
      <c r="K158" s="58"/>
      <c r="L158" s="58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>
      <c r="A159" s="1"/>
      <c r="B159" s="210"/>
      <c r="C159" s="211"/>
      <c r="D159" s="30" t="s">
        <v>50</v>
      </c>
      <c r="E159" s="61"/>
      <c r="F159" s="61"/>
      <c r="G159" s="89"/>
      <c r="H159" s="89"/>
      <c r="I159" s="89"/>
      <c r="J159" s="61"/>
      <c r="K159" s="61"/>
      <c r="L159" s="6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>
      <c r="A160" s="1"/>
      <c r="B160" s="209"/>
      <c r="C160" s="212" t="s">
        <v>190</v>
      </c>
      <c r="D160" s="38" t="s">
        <v>45</v>
      </c>
      <c r="E160" s="56">
        <f>'Հավելված 3 Մաս4'!D355</f>
        <v>0</v>
      </c>
      <c r="F160" s="56">
        <f>'Հավելված 3 Մաս4'!E355</f>
        <v>0</v>
      </c>
      <c r="G160" s="56">
        <f>'Հավելված 3 Մաս4'!F355</f>
        <v>0</v>
      </c>
      <c r="H160" s="56">
        <f>'Հավելված 3 Մաս4'!G355</f>
        <v>0</v>
      </c>
      <c r="I160" s="56">
        <f>'Հավելված 3 Մաս4'!H355</f>
        <v>0</v>
      </c>
      <c r="J160" s="56">
        <f>'Հավելված 3 Մաս4'!I355</f>
        <v>23652</v>
      </c>
      <c r="K160" s="56">
        <f>'Հավելված 3 Մաս4'!J355</f>
        <v>25272</v>
      </c>
      <c r="L160" s="56">
        <f>'Հավելված 3 Մաս4'!K355</f>
        <v>26892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2.25" customHeight="1">
      <c r="A161" s="1"/>
      <c r="B161" s="210"/>
      <c r="C161" s="210"/>
      <c r="D161" s="147" t="s">
        <v>188</v>
      </c>
      <c r="E161" s="58"/>
      <c r="F161" s="58"/>
      <c r="G161" s="87"/>
      <c r="H161" s="87"/>
      <c r="I161" s="87"/>
      <c r="J161" s="58"/>
      <c r="K161" s="58"/>
      <c r="L161" s="58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210"/>
      <c r="C162" s="210"/>
      <c r="D162" s="38" t="s">
        <v>75</v>
      </c>
      <c r="E162" s="58"/>
      <c r="F162" s="58"/>
      <c r="G162" s="87"/>
      <c r="H162" s="87"/>
      <c r="I162" s="87"/>
      <c r="J162" s="58"/>
      <c r="K162" s="58"/>
      <c r="L162" s="58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5.5" customHeight="1">
      <c r="A163" s="1"/>
      <c r="B163" s="210"/>
      <c r="C163" s="210"/>
      <c r="D163" s="147" t="s">
        <v>189</v>
      </c>
      <c r="E163" s="58"/>
      <c r="F163" s="58"/>
      <c r="G163" s="87"/>
      <c r="H163" s="87"/>
      <c r="I163" s="87"/>
      <c r="J163" s="58"/>
      <c r="K163" s="58"/>
      <c r="L163" s="58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210"/>
      <c r="C164" s="210"/>
      <c r="D164" s="38" t="s">
        <v>49</v>
      </c>
      <c r="E164" s="58"/>
      <c r="F164" s="58"/>
      <c r="G164" s="87"/>
      <c r="H164" s="87"/>
      <c r="I164" s="87"/>
      <c r="J164" s="58"/>
      <c r="K164" s="58"/>
      <c r="L164" s="58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>
      <c r="A165" s="1"/>
      <c r="B165" s="210"/>
      <c r="C165" s="211"/>
      <c r="D165" s="30" t="s">
        <v>192</v>
      </c>
      <c r="E165" s="61"/>
      <c r="F165" s="61"/>
      <c r="G165" s="89"/>
      <c r="H165" s="89"/>
      <c r="I165" s="89"/>
      <c r="J165" s="61"/>
      <c r="K165" s="61"/>
      <c r="L165" s="6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213"/>
      <c r="C166" s="203"/>
      <c r="D166" s="217" t="s">
        <v>81</v>
      </c>
      <c r="E166" s="205"/>
      <c r="F166" s="205"/>
      <c r="G166" s="205"/>
      <c r="H166" s="205"/>
      <c r="I166" s="205"/>
      <c r="J166" s="203"/>
      <c r="K166" s="49"/>
      <c r="L166" s="4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209"/>
      <c r="C167" s="212" t="s">
        <v>67</v>
      </c>
      <c r="D167" s="38" t="s">
        <v>45</v>
      </c>
      <c r="E167" s="75">
        <f>'Հավելված 3 Մաս4'!D376</f>
        <v>0</v>
      </c>
      <c r="F167" s="75">
        <f>'Հավելված 3 Մաս4'!E376</f>
        <v>0</v>
      </c>
      <c r="G167" s="75">
        <f>'Հավելված 3 Մաս4'!F376</f>
        <v>0</v>
      </c>
      <c r="H167" s="75">
        <f>'Հավելված 3 Մաս4'!G376</f>
        <v>0</v>
      </c>
      <c r="I167" s="75">
        <f>'Հավելված 3 Մաս4'!H376</f>
        <v>0</v>
      </c>
      <c r="J167" s="75">
        <f>'Հավելված 3 Մաս4'!I376</f>
        <v>16832645</v>
      </c>
      <c r="K167" s="75">
        <f>'Հավելված 3 Մաս4'!J376</f>
        <v>15721347</v>
      </c>
      <c r="L167" s="75">
        <f>'Հավելված 3 Մաս4'!K376</f>
        <v>4555842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5.5">
      <c r="A168" s="1"/>
      <c r="B168" s="210"/>
      <c r="C168" s="210"/>
      <c r="D168" s="147" t="s">
        <v>169</v>
      </c>
      <c r="E168" s="76"/>
      <c r="F168" s="59"/>
      <c r="G168" s="59"/>
      <c r="H168" s="59"/>
      <c r="I168" s="59"/>
      <c r="J168" s="59"/>
      <c r="K168" s="59"/>
      <c r="L168" s="5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210"/>
      <c r="C169" s="210"/>
      <c r="D169" s="77" t="s">
        <v>75</v>
      </c>
      <c r="E169" s="76"/>
      <c r="F169" s="59"/>
      <c r="G169" s="59"/>
      <c r="H169" s="59"/>
      <c r="I169" s="59"/>
      <c r="J169" s="59"/>
      <c r="K169" s="59"/>
      <c r="L169" s="5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63.75">
      <c r="A170" s="1"/>
      <c r="B170" s="210"/>
      <c r="C170" s="210"/>
      <c r="D170" s="147" t="s">
        <v>170</v>
      </c>
      <c r="E170" s="76"/>
      <c r="F170" s="59"/>
      <c r="G170" s="59"/>
      <c r="H170" s="59"/>
      <c r="I170" s="59"/>
      <c r="J170" s="59"/>
      <c r="K170" s="59"/>
      <c r="L170" s="5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210"/>
      <c r="C171" s="210"/>
      <c r="D171" s="77" t="s">
        <v>49</v>
      </c>
      <c r="E171" s="76"/>
      <c r="F171" s="59"/>
      <c r="G171" s="59"/>
      <c r="H171" s="59"/>
      <c r="I171" s="59"/>
      <c r="J171" s="59"/>
      <c r="K171" s="59"/>
      <c r="L171" s="5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5.5">
      <c r="A172" s="1"/>
      <c r="B172" s="211"/>
      <c r="C172" s="211"/>
      <c r="D172" s="78" t="s">
        <v>69</v>
      </c>
      <c r="E172" s="79"/>
      <c r="F172" s="62"/>
      <c r="G172" s="62"/>
      <c r="H172" s="62"/>
      <c r="I172" s="62"/>
      <c r="J172" s="62"/>
      <c r="K172" s="62"/>
      <c r="L172" s="6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209"/>
      <c r="C173" s="212" t="s">
        <v>67</v>
      </c>
      <c r="D173" s="38" t="s">
        <v>45</v>
      </c>
      <c r="E173" s="55">
        <f>'Հավելված 3 Մաս4'!D394</f>
        <v>0</v>
      </c>
      <c r="F173" s="55">
        <f>'Հավելված 3 Մաս4'!E394</f>
        <v>0</v>
      </c>
      <c r="G173" s="55">
        <f>'Հավելված 3 Մաս4'!F394</f>
        <v>0</v>
      </c>
      <c r="H173" s="55">
        <f>'Հավելված 3 Մաս4'!G394</f>
        <v>0</v>
      </c>
      <c r="I173" s="55">
        <f>'Հավելված 3 Մաս4'!H394</f>
        <v>0</v>
      </c>
      <c r="J173" s="55">
        <f>'Հավելված 3 Մաս4'!I394</f>
        <v>52480.9</v>
      </c>
      <c r="K173" s="55">
        <f>'Հավելված 3 Մաս4'!J394</f>
        <v>1159.7</v>
      </c>
      <c r="L173" s="55">
        <f>'Հավելված 3 Մաս4'!K394</f>
        <v>1209.5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8.25">
      <c r="A174" s="1"/>
      <c r="B174" s="210"/>
      <c r="C174" s="210"/>
      <c r="D174" s="147" t="s">
        <v>171</v>
      </c>
      <c r="E174" s="58"/>
      <c r="F174" s="59"/>
      <c r="G174" s="58"/>
      <c r="H174" s="59"/>
      <c r="I174" s="59"/>
      <c r="J174" s="59"/>
      <c r="K174" s="59"/>
      <c r="L174" s="5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>
      <c r="A175" s="1"/>
      <c r="B175" s="210"/>
      <c r="C175" s="210"/>
      <c r="D175" s="38" t="s">
        <v>75</v>
      </c>
      <c r="E175" s="58"/>
      <c r="F175" s="59"/>
      <c r="G175" s="58"/>
      <c r="H175" s="59"/>
      <c r="I175" s="59"/>
      <c r="J175" s="59"/>
      <c r="K175" s="59"/>
      <c r="L175" s="5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89.25">
      <c r="A176" s="1"/>
      <c r="B176" s="210"/>
      <c r="C176" s="210"/>
      <c r="D176" s="147" t="s">
        <v>172</v>
      </c>
      <c r="E176" s="58"/>
      <c r="F176" s="59"/>
      <c r="G176" s="58"/>
      <c r="H176" s="59"/>
      <c r="I176" s="59"/>
      <c r="J176" s="59"/>
      <c r="K176" s="59"/>
      <c r="L176" s="5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210"/>
      <c r="C177" s="210"/>
      <c r="D177" s="38" t="s">
        <v>49</v>
      </c>
      <c r="E177" s="58"/>
      <c r="F177" s="59"/>
      <c r="G177" s="58"/>
      <c r="H177" s="59"/>
      <c r="I177" s="59"/>
      <c r="J177" s="59"/>
      <c r="K177" s="59"/>
      <c r="L177" s="5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5.5">
      <c r="A178" s="1"/>
      <c r="B178" s="210"/>
      <c r="C178" s="211"/>
      <c r="D178" s="78" t="s">
        <v>69</v>
      </c>
      <c r="E178" s="61"/>
      <c r="F178" s="62"/>
      <c r="G178" s="61"/>
      <c r="H178" s="62"/>
      <c r="I178" s="62"/>
      <c r="J178" s="62"/>
      <c r="K178" s="62"/>
      <c r="L178" s="6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202" t="s">
        <v>47</v>
      </c>
      <c r="C179" s="203"/>
      <c r="D179" s="204"/>
      <c r="E179" s="205"/>
      <c r="F179" s="205"/>
      <c r="G179" s="205"/>
      <c r="H179" s="205"/>
      <c r="I179" s="205"/>
      <c r="J179" s="203"/>
      <c r="K179" s="33"/>
      <c r="L179" s="3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206">
        <v>1147</v>
      </c>
      <c r="C180" s="208"/>
      <c r="D180" s="171" t="s">
        <v>55</v>
      </c>
      <c r="E180" s="198">
        <f t="shared" ref="E180:I180" si="3">E188</f>
        <v>0</v>
      </c>
      <c r="F180" s="198">
        <f t="shared" si="3"/>
        <v>0</v>
      </c>
      <c r="G180" s="198">
        <f t="shared" si="3"/>
        <v>0</v>
      </c>
      <c r="H180" s="198">
        <f t="shared" si="3"/>
        <v>0</v>
      </c>
      <c r="I180" s="198">
        <f t="shared" si="3"/>
        <v>0</v>
      </c>
      <c r="J180" s="198">
        <f>J188</f>
        <v>130000</v>
      </c>
      <c r="K180" s="198">
        <f t="shared" ref="K180:L180" si="4">K188</f>
        <v>43200</v>
      </c>
      <c r="L180" s="198">
        <f t="shared" si="4"/>
        <v>43200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>
      <c r="A181" s="1"/>
      <c r="B181" s="199"/>
      <c r="C181" s="199"/>
      <c r="D181" s="178" t="s">
        <v>129</v>
      </c>
      <c r="E181" s="199"/>
      <c r="F181" s="199"/>
      <c r="G181" s="199"/>
      <c r="H181" s="199"/>
      <c r="I181" s="199"/>
      <c r="J181" s="199"/>
      <c r="K181" s="199"/>
      <c r="L181" s="19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99"/>
      <c r="C182" s="199"/>
      <c r="D182" s="171" t="s">
        <v>61</v>
      </c>
      <c r="E182" s="199"/>
      <c r="F182" s="199"/>
      <c r="G182" s="199"/>
      <c r="H182" s="199"/>
      <c r="I182" s="199"/>
      <c r="J182" s="199"/>
      <c r="K182" s="199"/>
      <c r="L182" s="19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.75" customHeight="1">
      <c r="A183" s="1"/>
      <c r="B183" s="199"/>
      <c r="C183" s="199"/>
      <c r="D183" s="179" t="s">
        <v>130</v>
      </c>
      <c r="E183" s="199"/>
      <c r="F183" s="199"/>
      <c r="G183" s="199"/>
      <c r="H183" s="199"/>
      <c r="I183" s="199"/>
      <c r="J183" s="199"/>
      <c r="K183" s="199"/>
      <c r="L183" s="19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99"/>
      <c r="C184" s="199"/>
      <c r="D184" s="171" t="s">
        <v>65</v>
      </c>
      <c r="E184" s="199"/>
      <c r="F184" s="199"/>
      <c r="G184" s="199"/>
      <c r="H184" s="199"/>
      <c r="I184" s="199"/>
      <c r="J184" s="199"/>
      <c r="K184" s="199"/>
      <c r="L184" s="19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207"/>
      <c r="C185" s="207"/>
      <c r="D185" s="178" t="s">
        <v>131</v>
      </c>
      <c r="E185" s="207"/>
      <c r="F185" s="207"/>
      <c r="G185" s="207"/>
      <c r="H185" s="207"/>
      <c r="I185" s="207"/>
      <c r="J185" s="207"/>
      <c r="K185" s="207"/>
      <c r="L185" s="20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213" t="s">
        <v>66</v>
      </c>
      <c r="C186" s="203"/>
      <c r="D186" s="217"/>
      <c r="E186" s="205"/>
      <c r="F186" s="205"/>
      <c r="G186" s="205"/>
      <c r="H186" s="205"/>
      <c r="I186" s="205"/>
      <c r="J186" s="203"/>
      <c r="K186" s="49"/>
      <c r="L186" s="4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213"/>
      <c r="C187" s="203"/>
      <c r="D187" s="217" t="s">
        <v>70</v>
      </c>
      <c r="E187" s="205"/>
      <c r="F187" s="205"/>
      <c r="G187" s="205"/>
      <c r="H187" s="205"/>
      <c r="I187" s="205"/>
      <c r="J187" s="203"/>
      <c r="K187" s="49"/>
      <c r="L187" s="4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>
      <c r="A188" s="1"/>
      <c r="B188" s="209"/>
      <c r="C188" s="212" t="s">
        <v>32</v>
      </c>
      <c r="D188" s="38" t="s">
        <v>45</v>
      </c>
      <c r="E188" s="228">
        <f>'Հավելված 3 Մաս4'!D415</f>
        <v>0</v>
      </c>
      <c r="F188" s="228">
        <f>'Հավելված 3 Մաս4'!E415</f>
        <v>0</v>
      </c>
      <c r="G188" s="228">
        <f>'Հավելված 3 Մաս4'!F415</f>
        <v>0</v>
      </c>
      <c r="H188" s="228">
        <f>'Հավելված 3 Մաս4'!G415</f>
        <v>0</v>
      </c>
      <c r="I188" s="228">
        <f>'Հավելված 3 Մաս4'!H415</f>
        <v>0</v>
      </c>
      <c r="J188" s="226">
        <v>130000</v>
      </c>
      <c r="K188" s="226">
        <v>43200</v>
      </c>
      <c r="L188" s="226">
        <v>43200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>
      <c r="A189" s="1"/>
      <c r="B189" s="210"/>
      <c r="C189" s="210"/>
      <c r="D189" s="45" t="s">
        <v>124</v>
      </c>
      <c r="E189" s="210"/>
      <c r="F189" s="210"/>
      <c r="G189" s="210"/>
      <c r="H189" s="210"/>
      <c r="I189" s="210"/>
      <c r="J189" s="210"/>
      <c r="K189" s="210"/>
      <c r="L189" s="21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210"/>
      <c r="C190" s="210"/>
      <c r="D190" s="38" t="s">
        <v>75</v>
      </c>
      <c r="E190" s="210"/>
      <c r="F190" s="210"/>
      <c r="G190" s="210"/>
      <c r="H190" s="210"/>
      <c r="I190" s="210"/>
      <c r="J190" s="210"/>
      <c r="K190" s="210"/>
      <c r="L190" s="21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8.25">
      <c r="A191" s="1"/>
      <c r="B191" s="210"/>
      <c r="C191" s="210"/>
      <c r="D191" s="84" t="s">
        <v>132</v>
      </c>
      <c r="E191" s="210"/>
      <c r="F191" s="210"/>
      <c r="G191" s="210"/>
      <c r="H191" s="210"/>
      <c r="I191" s="210"/>
      <c r="J191" s="210"/>
      <c r="K191" s="210"/>
      <c r="L191" s="21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>
      <c r="A192" s="1"/>
      <c r="B192" s="210"/>
      <c r="C192" s="210"/>
      <c r="D192" s="38" t="s">
        <v>49</v>
      </c>
      <c r="E192" s="210"/>
      <c r="F192" s="210"/>
      <c r="G192" s="210"/>
      <c r="H192" s="210"/>
      <c r="I192" s="210"/>
      <c r="J192" s="210"/>
      <c r="K192" s="210"/>
      <c r="L192" s="21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211"/>
      <c r="C193" s="211"/>
      <c r="D193" s="30" t="s">
        <v>50</v>
      </c>
      <c r="E193" s="211"/>
      <c r="F193" s="211"/>
      <c r="G193" s="211"/>
      <c r="H193" s="211"/>
      <c r="I193" s="211"/>
      <c r="J193" s="211"/>
      <c r="K193" s="211"/>
      <c r="L193" s="21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97"/>
      <c r="G199" s="1"/>
      <c r="H199" s="1"/>
      <c r="I199" s="1"/>
      <c r="J199" s="197">
        <f>J12+J82+J140+J180</f>
        <v>36078492.392718256</v>
      </c>
      <c r="K199" s="197">
        <f>K12+K82+K140+K180</f>
        <v>26577109.312924713</v>
      </c>
      <c r="L199" s="197">
        <f t="shared" ref="L199" si="5">L12+L82+L140+L180</f>
        <v>10705149.126705512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2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2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2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2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.2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.2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.2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4.2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4.2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4.2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4.2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4.2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4.2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4.2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4.2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4.2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4.2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4.2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4.2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4.2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4.2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4.2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4.2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4.2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4.2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4.2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4.2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4.2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4.2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4.2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4.2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4.2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</sheetData>
  <mergeCells count="127">
    <mergeCell ref="B133:B138"/>
    <mergeCell ref="C133:C138"/>
    <mergeCell ref="B127:B132"/>
    <mergeCell ref="C127:C132"/>
    <mergeCell ref="B139:C139"/>
    <mergeCell ref="B154:B159"/>
    <mergeCell ref="C154:C159"/>
    <mergeCell ref="B160:B165"/>
    <mergeCell ref="C160:C165"/>
    <mergeCell ref="D139:J139"/>
    <mergeCell ref="F188:F193"/>
    <mergeCell ref="G188:G193"/>
    <mergeCell ref="E188:E193"/>
    <mergeCell ref="H188:H193"/>
    <mergeCell ref="I188:I193"/>
    <mergeCell ref="B146:C146"/>
    <mergeCell ref="D146:J146"/>
    <mergeCell ref="B147:C147"/>
    <mergeCell ref="D147:J147"/>
    <mergeCell ref="C148:C153"/>
    <mergeCell ref="B166:C166"/>
    <mergeCell ref="D166:J166"/>
    <mergeCell ref="B148:B153"/>
    <mergeCell ref="B167:B172"/>
    <mergeCell ref="C167:C172"/>
    <mergeCell ref="B173:B178"/>
    <mergeCell ref="C173:C178"/>
    <mergeCell ref="B179:C179"/>
    <mergeCell ref="D179:J179"/>
    <mergeCell ref="J140:J145"/>
    <mergeCell ref="D88:J88"/>
    <mergeCell ref="D89:J89"/>
    <mergeCell ref="D126:J126"/>
    <mergeCell ref="C63:C68"/>
    <mergeCell ref="D81:J81"/>
    <mergeCell ref="J82:J87"/>
    <mergeCell ref="E82:E87"/>
    <mergeCell ref="B88:C88"/>
    <mergeCell ref="B89:C89"/>
    <mergeCell ref="B126:C126"/>
    <mergeCell ref="B75:B80"/>
    <mergeCell ref="C75:C80"/>
    <mergeCell ref="B90:B95"/>
    <mergeCell ref="C90:C95"/>
    <mergeCell ref="B108:B113"/>
    <mergeCell ref="C108:C113"/>
    <mergeCell ref="B114:B119"/>
    <mergeCell ref="C114:C119"/>
    <mergeCell ref="B96:B101"/>
    <mergeCell ref="C96:C101"/>
    <mergeCell ref="B102:B107"/>
    <mergeCell ref="C102:C107"/>
    <mergeCell ref="B120:B125"/>
    <mergeCell ref="C120:C125"/>
    <mergeCell ref="K188:K193"/>
    <mergeCell ref="L188:L193"/>
    <mergeCell ref="C180:C185"/>
    <mergeCell ref="B186:C186"/>
    <mergeCell ref="D186:J186"/>
    <mergeCell ref="B187:C187"/>
    <mergeCell ref="D187:J187"/>
    <mergeCell ref="B188:B193"/>
    <mergeCell ref="C188:C193"/>
    <mergeCell ref="J188:J193"/>
    <mergeCell ref="K180:K185"/>
    <mergeCell ref="L180:L185"/>
    <mergeCell ref="E180:E185"/>
    <mergeCell ref="B180:B185"/>
    <mergeCell ref="F180:F185"/>
    <mergeCell ref="G180:G185"/>
    <mergeCell ref="H180:H185"/>
    <mergeCell ref="I180:I185"/>
    <mergeCell ref="J180:J185"/>
    <mergeCell ref="K140:K145"/>
    <mergeCell ref="L140:L145"/>
    <mergeCell ref="B140:B145"/>
    <mergeCell ref="C140:C145"/>
    <mergeCell ref="E140:E145"/>
    <mergeCell ref="F140:F145"/>
    <mergeCell ref="G140:G145"/>
    <mergeCell ref="H140:H145"/>
    <mergeCell ref="I140:I145"/>
    <mergeCell ref="K82:K87"/>
    <mergeCell ref="L82:L87"/>
    <mergeCell ref="B57:B62"/>
    <mergeCell ref="B63:B68"/>
    <mergeCell ref="B69:B74"/>
    <mergeCell ref="C69:C74"/>
    <mergeCell ref="B81:C81"/>
    <mergeCell ref="B82:B87"/>
    <mergeCell ref="C82:C87"/>
    <mergeCell ref="F82:F87"/>
    <mergeCell ref="G82:G87"/>
    <mergeCell ref="H82:H87"/>
    <mergeCell ref="I82:I87"/>
    <mergeCell ref="C57:C62"/>
    <mergeCell ref="B51:B56"/>
    <mergeCell ref="C51:C56"/>
    <mergeCell ref="B18:C18"/>
    <mergeCell ref="D18:J18"/>
    <mergeCell ref="B19:C19"/>
    <mergeCell ref="D19:J19"/>
    <mergeCell ref="B20:B25"/>
    <mergeCell ref="C20:C25"/>
    <mergeCell ref="B32:B37"/>
    <mergeCell ref="D38:J38"/>
    <mergeCell ref="C32:C37"/>
    <mergeCell ref="B38:C38"/>
    <mergeCell ref="B39:B44"/>
    <mergeCell ref="C39:C44"/>
    <mergeCell ref="B45:B50"/>
    <mergeCell ref="C45:C50"/>
    <mergeCell ref="B26:B31"/>
    <mergeCell ref="C26:C31"/>
    <mergeCell ref="G12:G17"/>
    <mergeCell ref="H12:H17"/>
    <mergeCell ref="I12:I17"/>
    <mergeCell ref="J12:J17"/>
    <mergeCell ref="K12:K17"/>
    <mergeCell ref="L12:L17"/>
    <mergeCell ref="B4:C4"/>
    <mergeCell ref="B11:C11"/>
    <mergeCell ref="D11:J11"/>
    <mergeCell ref="B12:B17"/>
    <mergeCell ref="C12:C17"/>
    <mergeCell ref="E12:E17"/>
    <mergeCell ref="F12:F17"/>
  </mergeCells>
  <pageMargins left="0" right="0" top="0" bottom="0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82"/>
  <sheetViews>
    <sheetView topLeftCell="A10" workbookViewId="0">
      <selection activeCell="C10" sqref="C10:C13"/>
    </sheetView>
  </sheetViews>
  <sheetFormatPr defaultColWidth="12.625" defaultRowHeight="15" customHeight="1"/>
  <cols>
    <col min="1" max="1" width="3.5" customWidth="1"/>
    <col min="2" max="2" width="14.25" customWidth="1"/>
    <col min="3" max="3" width="21.625" customWidth="1"/>
    <col min="4" max="4" width="29.5" customWidth="1"/>
    <col min="5" max="5" width="12.25" customWidth="1"/>
    <col min="6" max="6" width="13.5" customWidth="1"/>
    <col min="7" max="7" width="13.375" customWidth="1"/>
    <col min="8" max="8" width="16.125" customWidth="1"/>
    <col min="9" max="9" width="35" customWidth="1"/>
    <col min="10" max="10" width="8.5" customWidth="1"/>
    <col min="11" max="26" width="8" customWidth="1"/>
  </cols>
  <sheetData>
    <row r="1" spans="1:27" ht="14.2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32.25" customHeight="1">
      <c r="A3" s="1"/>
      <c r="B3" s="4" t="s">
        <v>1</v>
      </c>
      <c r="C3" s="5">
        <v>104003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>
      <c r="A4" s="1"/>
      <c r="B4" s="4" t="s">
        <v>2</v>
      </c>
      <c r="C4" s="7" t="s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>
      <c r="A6" s="1"/>
      <c r="B6" s="2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>
      <c r="A8" s="1"/>
      <c r="B8" s="236" t="s">
        <v>11</v>
      </c>
      <c r="C8" s="236" t="s">
        <v>13</v>
      </c>
      <c r="D8" s="200" t="s">
        <v>16</v>
      </c>
      <c r="E8" s="205"/>
      <c r="F8" s="205"/>
      <c r="G8" s="205"/>
      <c r="H8" s="201"/>
      <c r="I8" s="12" t="s">
        <v>19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>
      <c r="A9" s="1"/>
      <c r="B9" s="211"/>
      <c r="C9" s="211"/>
      <c r="D9" s="12" t="s">
        <v>25</v>
      </c>
      <c r="E9" s="12" t="s">
        <v>26</v>
      </c>
      <c r="F9" s="12" t="s">
        <v>27</v>
      </c>
      <c r="G9" s="12" t="s">
        <v>28</v>
      </c>
      <c r="H9" s="12" t="s">
        <v>29</v>
      </c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5.5">
      <c r="A10" s="1"/>
      <c r="B10" s="212" t="s">
        <v>10</v>
      </c>
      <c r="C10" s="235" t="s">
        <v>60</v>
      </c>
      <c r="D10" s="151" t="s">
        <v>228</v>
      </c>
      <c r="E10" s="152">
        <v>42</v>
      </c>
      <c r="F10" s="152">
        <v>2019</v>
      </c>
      <c r="G10" s="152">
        <v>55</v>
      </c>
      <c r="H10" s="152">
        <v>2023</v>
      </c>
      <c r="I10" s="229" t="s">
        <v>43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63.75">
      <c r="A11" s="1"/>
      <c r="B11" s="237"/>
      <c r="C11" s="238"/>
      <c r="D11" s="151" t="s">
        <v>229</v>
      </c>
      <c r="E11" s="152">
        <v>20</v>
      </c>
      <c r="F11" s="152">
        <v>2019</v>
      </c>
      <c r="G11" s="152">
        <v>55</v>
      </c>
      <c r="H11" s="152">
        <v>2023</v>
      </c>
      <c r="I11" s="23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25.5">
      <c r="A12" s="1"/>
      <c r="B12" s="210"/>
      <c r="C12" s="210"/>
      <c r="D12" s="151" t="s">
        <v>221</v>
      </c>
      <c r="E12" s="152">
        <v>0</v>
      </c>
      <c r="F12" s="152">
        <v>2020</v>
      </c>
      <c r="G12" s="152">
        <v>75</v>
      </c>
      <c r="H12" s="152">
        <v>2023</v>
      </c>
      <c r="I12" s="2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63.75">
      <c r="A13" s="1"/>
      <c r="B13" s="231"/>
      <c r="C13" s="231"/>
      <c r="D13" s="153" t="s">
        <v>230</v>
      </c>
      <c r="E13" s="154">
        <v>0</v>
      </c>
      <c r="F13" s="154">
        <v>2020</v>
      </c>
      <c r="G13" s="154">
        <v>95</v>
      </c>
      <c r="H13" s="154">
        <v>2023</v>
      </c>
      <c r="I13" s="23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5.5" customHeight="1">
      <c r="A14" s="186"/>
      <c r="B14" s="239" t="s">
        <v>10</v>
      </c>
      <c r="C14" s="240" t="s">
        <v>56</v>
      </c>
      <c r="D14" s="187" t="s">
        <v>217</v>
      </c>
      <c r="E14" s="188">
        <v>85</v>
      </c>
      <c r="F14" s="188">
        <v>2019</v>
      </c>
      <c r="G14" s="188" t="s">
        <v>57</v>
      </c>
      <c r="H14" s="188">
        <v>2023</v>
      </c>
      <c r="I14" s="232" t="s">
        <v>248</v>
      </c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9"/>
    </row>
    <row r="15" spans="1:27" ht="51">
      <c r="A15" s="186"/>
      <c r="B15" s="219"/>
      <c r="C15" s="219"/>
      <c r="D15" s="187" t="s">
        <v>222</v>
      </c>
      <c r="E15" s="188">
        <v>44.23</v>
      </c>
      <c r="F15" s="188">
        <v>2017</v>
      </c>
      <c r="G15" s="188" t="s">
        <v>58</v>
      </c>
      <c r="H15" s="188">
        <v>2023</v>
      </c>
      <c r="I15" s="233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9"/>
    </row>
    <row r="16" spans="1:27" ht="51">
      <c r="A16" s="186"/>
      <c r="B16" s="219"/>
      <c r="C16" s="219"/>
      <c r="D16" s="187" t="s">
        <v>238</v>
      </c>
      <c r="E16" s="188">
        <v>0</v>
      </c>
      <c r="F16" s="188">
        <v>2019</v>
      </c>
      <c r="G16" s="188">
        <v>100</v>
      </c>
      <c r="H16" s="188">
        <v>2023</v>
      </c>
      <c r="I16" s="233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9"/>
    </row>
    <row r="17" spans="1:27" ht="62.25" customHeight="1">
      <c r="A17" s="186"/>
      <c r="B17" s="219"/>
      <c r="C17" s="219"/>
      <c r="D17" s="187" t="s">
        <v>239</v>
      </c>
      <c r="E17" s="188">
        <v>0</v>
      </c>
      <c r="F17" s="188">
        <v>2019</v>
      </c>
      <c r="G17" s="188">
        <v>80</v>
      </c>
      <c r="H17" s="188">
        <v>2023</v>
      </c>
      <c r="I17" s="233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9"/>
    </row>
    <row r="18" spans="1:27" ht="63.75">
      <c r="A18" s="186"/>
      <c r="B18" s="220"/>
      <c r="C18" s="220"/>
      <c r="D18" s="187" t="s">
        <v>223</v>
      </c>
      <c r="E18" s="188"/>
      <c r="F18" s="188">
        <v>2019</v>
      </c>
      <c r="G18" s="188">
        <v>50</v>
      </c>
      <c r="H18" s="188">
        <v>2023</v>
      </c>
      <c r="I18" s="233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9"/>
    </row>
    <row r="19" spans="1:27" s="185" customFormat="1" ht="38.25">
      <c r="A19" s="186"/>
      <c r="B19" s="219"/>
      <c r="C19" s="219"/>
      <c r="D19" s="187" t="s">
        <v>240</v>
      </c>
      <c r="E19" s="155">
        <v>0</v>
      </c>
      <c r="F19" s="155">
        <v>2020</v>
      </c>
      <c r="G19" s="155">
        <v>50</v>
      </c>
      <c r="H19" s="155">
        <v>2023</v>
      </c>
      <c r="I19" s="233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9"/>
    </row>
    <row r="20" spans="1:27" s="185" customFormat="1" ht="63.75">
      <c r="A20" s="186"/>
      <c r="B20" s="220"/>
      <c r="C20" s="220"/>
      <c r="D20" s="187" t="s">
        <v>224</v>
      </c>
      <c r="E20" s="156">
        <v>0</v>
      </c>
      <c r="F20" s="156">
        <v>2019</v>
      </c>
      <c r="G20" s="156">
        <v>80</v>
      </c>
      <c r="H20" s="156">
        <v>2023</v>
      </c>
      <c r="I20" s="233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9"/>
    </row>
    <row r="21" spans="1:27" s="185" customFormat="1" ht="38.25">
      <c r="A21" s="186"/>
      <c r="B21" s="220"/>
      <c r="C21" s="220"/>
      <c r="D21" s="187" t="s">
        <v>220</v>
      </c>
      <c r="E21" s="155">
        <v>20</v>
      </c>
      <c r="F21" s="155">
        <v>2020</v>
      </c>
      <c r="G21" s="157">
        <v>40</v>
      </c>
      <c r="H21" s="155">
        <v>2023</v>
      </c>
      <c r="I21" s="233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9"/>
    </row>
    <row r="22" spans="1:27" ht="25.5">
      <c r="A22" s="186"/>
      <c r="B22" s="220"/>
      <c r="C22" s="220"/>
      <c r="D22" s="187" t="s">
        <v>241</v>
      </c>
      <c r="E22" s="188">
        <v>0</v>
      </c>
      <c r="F22" s="188">
        <v>2020</v>
      </c>
      <c r="G22" s="188">
        <v>70</v>
      </c>
      <c r="H22" s="188">
        <v>2023</v>
      </c>
      <c r="I22" s="234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9"/>
    </row>
    <row r="23" spans="1:27" ht="38.25">
      <c r="A23" s="1"/>
      <c r="B23" s="241">
        <v>1120</v>
      </c>
      <c r="C23" s="242" t="s">
        <v>64</v>
      </c>
      <c r="D23" s="47" t="s">
        <v>225</v>
      </c>
      <c r="E23" s="19"/>
      <c r="F23" s="46">
        <v>2020</v>
      </c>
      <c r="G23" s="46">
        <v>20</v>
      </c>
      <c r="H23" s="19">
        <v>2023</v>
      </c>
      <c r="I23" s="235" t="s">
        <v>135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38.25">
      <c r="A24" s="1"/>
      <c r="B24" s="210"/>
      <c r="C24" s="210"/>
      <c r="D24" s="114" t="s">
        <v>173</v>
      </c>
      <c r="E24" s="47">
        <v>20</v>
      </c>
      <c r="F24" s="47">
        <v>2019</v>
      </c>
      <c r="G24" s="47">
        <v>60</v>
      </c>
      <c r="H24" s="47">
        <v>2023</v>
      </c>
      <c r="I24" s="2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ht="76.5">
      <c r="A25" s="1"/>
      <c r="B25" s="210"/>
      <c r="C25" s="210"/>
      <c r="D25" s="47" t="s">
        <v>227</v>
      </c>
      <c r="E25" s="113">
        <v>0</v>
      </c>
      <c r="F25" s="113">
        <v>2020</v>
      </c>
      <c r="G25" s="113">
        <v>6</v>
      </c>
      <c r="H25" s="113">
        <v>2023</v>
      </c>
      <c r="I25" s="2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ht="38.25">
      <c r="A26" s="1"/>
      <c r="B26" s="210"/>
      <c r="C26" s="210"/>
      <c r="D26" s="114" t="s">
        <v>174</v>
      </c>
      <c r="E26" s="113">
        <v>20</v>
      </c>
      <c r="F26" s="113">
        <v>2020</v>
      </c>
      <c r="G26" s="113">
        <v>50</v>
      </c>
      <c r="H26" s="113">
        <v>2023</v>
      </c>
      <c r="I26" s="2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ht="127.5">
      <c r="A27" s="1"/>
      <c r="B27" s="182">
        <v>1147</v>
      </c>
      <c r="C27" s="183" t="s">
        <v>72</v>
      </c>
      <c r="D27" s="183" t="s">
        <v>218</v>
      </c>
      <c r="E27" s="184">
        <v>10</v>
      </c>
      <c r="F27" s="184">
        <v>2021</v>
      </c>
      <c r="G27" s="184">
        <v>100</v>
      </c>
      <c r="H27" s="184">
        <v>2031</v>
      </c>
      <c r="I27" s="182" t="s">
        <v>219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ht="14.25" customHeight="1">
      <c r="A28" s="1"/>
      <c r="B28" s="6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ht="14.25" customHeight="1">
      <c r="A30" s="1"/>
      <c r="B30" s="6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ht="14.25" customHeight="1">
      <c r="A31" s="1"/>
      <c r="B31" s="6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14.25" customHeight="1">
      <c r="A32" s="1"/>
      <c r="B32" s="6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</sheetData>
  <mergeCells count="12">
    <mergeCell ref="I10:I13"/>
    <mergeCell ref="I14:I22"/>
    <mergeCell ref="I23:I26"/>
    <mergeCell ref="B8:B9"/>
    <mergeCell ref="C8:C9"/>
    <mergeCell ref="D8:H8"/>
    <mergeCell ref="B10:B13"/>
    <mergeCell ref="C10:C13"/>
    <mergeCell ref="B14:B22"/>
    <mergeCell ref="C14:C22"/>
    <mergeCell ref="B23:B26"/>
    <mergeCell ref="C23:C26"/>
  </mergeCells>
  <pageMargins left="0.25" right="0" top="0" bottom="0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179"/>
  <sheetViews>
    <sheetView topLeftCell="A401" workbookViewId="0">
      <selection activeCell="I376" sqref="I376:K376"/>
    </sheetView>
  </sheetViews>
  <sheetFormatPr defaultColWidth="12.625" defaultRowHeight="15" customHeight="1"/>
  <cols>
    <col min="1" max="1" width="4.625" customWidth="1"/>
    <col min="2" max="2" width="21.25" customWidth="1"/>
    <col min="3" max="3" width="45" customWidth="1"/>
    <col min="4" max="4" width="10" customWidth="1"/>
    <col min="5" max="5" width="10.875" customWidth="1"/>
    <col min="6" max="6" width="8.875" customWidth="1"/>
    <col min="7" max="8" width="10" customWidth="1"/>
    <col min="9" max="9" width="14.125" customWidth="1"/>
    <col min="10" max="10" width="9.625" customWidth="1"/>
    <col min="11" max="11" width="11.5" customWidth="1"/>
    <col min="12" max="12" width="15" customWidth="1"/>
    <col min="13" max="26" width="7.625" customWidth="1"/>
  </cols>
  <sheetData>
    <row r="1" spans="2:12" ht="14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4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25">
      <c r="B3" s="6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5.5">
      <c r="B4" s="4" t="s">
        <v>3</v>
      </c>
      <c r="C4" s="5">
        <v>104003</v>
      </c>
      <c r="D4" s="3"/>
      <c r="E4" s="3"/>
      <c r="F4" s="3"/>
      <c r="G4" s="3"/>
      <c r="H4" s="3"/>
      <c r="I4" s="3"/>
      <c r="J4" s="3"/>
      <c r="K4" s="3"/>
      <c r="L4" s="3"/>
    </row>
    <row r="5" spans="2:12" ht="25.5">
      <c r="B5" s="4" t="s">
        <v>5</v>
      </c>
      <c r="C5" s="7" t="s">
        <v>4</v>
      </c>
      <c r="D5" s="3"/>
      <c r="E5" s="3"/>
      <c r="F5" s="3"/>
      <c r="G5" s="3"/>
      <c r="H5" s="3"/>
      <c r="I5" s="3"/>
      <c r="J5" s="3"/>
      <c r="K5" s="3"/>
      <c r="L5" s="3"/>
    </row>
    <row r="6" spans="2:12" ht="14.25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ht="14.25">
      <c r="B7" s="2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2:12" ht="14.25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14.25">
      <c r="B9" s="8" t="s">
        <v>7</v>
      </c>
      <c r="C9" s="8" t="s">
        <v>9</v>
      </c>
      <c r="D9" s="3"/>
      <c r="E9" s="3"/>
      <c r="F9" s="3"/>
      <c r="G9" s="3"/>
      <c r="H9" s="3"/>
      <c r="I9" s="3"/>
      <c r="J9" s="3"/>
      <c r="K9" s="3"/>
      <c r="L9" s="3"/>
    </row>
    <row r="10" spans="2:12" ht="38.25">
      <c r="B10" s="5" t="s">
        <v>10</v>
      </c>
      <c r="C10" s="103" t="s">
        <v>60</v>
      </c>
      <c r="D10" s="9"/>
      <c r="E10" s="3"/>
      <c r="F10" s="3"/>
      <c r="G10" s="3"/>
      <c r="H10" s="3"/>
      <c r="I10" s="3"/>
      <c r="J10" s="3"/>
      <c r="K10" s="3"/>
      <c r="L10" s="3"/>
    </row>
    <row r="11" spans="2:12" ht="25.5">
      <c r="B11" s="10" t="s">
        <v>12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2:12" ht="14.25"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2:12" ht="14.25">
      <c r="B13" s="4" t="s">
        <v>15</v>
      </c>
      <c r="C13" s="5" t="s">
        <v>17</v>
      </c>
      <c r="D13" s="1"/>
      <c r="E13" s="1"/>
      <c r="F13" s="3"/>
      <c r="G13" s="3"/>
      <c r="H13" s="3"/>
      <c r="I13" s="3"/>
      <c r="J13" s="3"/>
      <c r="K13" s="3"/>
      <c r="L13" s="3"/>
    </row>
    <row r="14" spans="2:12" ht="25.5">
      <c r="B14" s="4" t="s">
        <v>18</v>
      </c>
      <c r="C14" s="5"/>
      <c r="D14" s="3"/>
      <c r="E14" s="3"/>
      <c r="F14" s="3"/>
      <c r="G14" s="3"/>
      <c r="H14" s="3"/>
      <c r="I14" s="3"/>
      <c r="J14" s="3"/>
      <c r="K14" s="3"/>
      <c r="L14" s="3"/>
    </row>
    <row r="15" spans="2:12" ht="25.5">
      <c r="B15" s="4" t="s">
        <v>20</v>
      </c>
      <c r="C15" s="5" t="s">
        <v>21</v>
      </c>
      <c r="D15" s="3"/>
      <c r="E15" s="3"/>
      <c r="F15" s="3"/>
      <c r="G15" s="3"/>
      <c r="H15" s="3"/>
      <c r="I15" s="3"/>
      <c r="J15" s="3"/>
      <c r="K15" s="3"/>
      <c r="L15" s="3"/>
    </row>
    <row r="16" spans="2:12" ht="14.25">
      <c r="B16" s="4" t="s">
        <v>23</v>
      </c>
      <c r="C16" s="5" t="s">
        <v>10</v>
      </c>
      <c r="D16" s="244" t="s">
        <v>24</v>
      </c>
      <c r="E16" s="205"/>
      <c r="F16" s="205"/>
      <c r="G16" s="205"/>
      <c r="H16" s="205"/>
      <c r="I16" s="205"/>
      <c r="J16" s="205"/>
      <c r="K16" s="205"/>
      <c r="L16" s="201"/>
    </row>
    <row r="17" spans="1:12" ht="25.5">
      <c r="B17" s="4" t="s">
        <v>31</v>
      </c>
      <c r="C17" s="15" t="s">
        <v>32</v>
      </c>
      <c r="D17" s="16" t="s">
        <v>33</v>
      </c>
      <c r="E17" s="16" t="s">
        <v>37</v>
      </c>
      <c r="F17" s="18" t="s">
        <v>36</v>
      </c>
      <c r="G17" s="18" t="s">
        <v>38</v>
      </c>
      <c r="H17" s="18" t="s">
        <v>39</v>
      </c>
      <c r="I17" s="16" t="s">
        <v>40</v>
      </c>
      <c r="J17" s="16" t="s">
        <v>41</v>
      </c>
      <c r="K17" s="16" t="s">
        <v>42</v>
      </c>
      <c r="L17" s="241" t="s">
        <v>44</v>
      </c>
    </row>
    <row r="18" spans="1:12" ht="25.5">
      <c r="B18" s="24" t="s">
        <v>45</v>
      </c>
      <c r="C18" s="158" t="s">
        <v>148</v>
      </c>
      <c r="D18" s="28"/>
      <c r="E18" s="28"/>
      <c r="F18" s="29"/>
      <c r="G18" s="29"/>
      <c r="H18" s="29"/>
      <c r="I18" s="28"/>
      <c r="J18" s="28"/>
      <c r="K18" s="28"/>
      <c r="L18" s="210"/>
    </row>
    <row r="19" spans="1:12" ht="63.75">
      <c r="B19" s="24" t="s">
        <v>48</v>
      </c>
      <c r="C19" s="148" t="s">
        <v>149</v>
      </c>
      <c r="D19" s="28"/>
      <c r="E19" s="28"/>
      <c r="F19" s="29"/>
      <c r="G19" s="29"/>
      <c r="H19" s="29"/>
      <c r="I19" s="28"/>
      <c r="J19" s="28"/>
      <c r="K19" s="28"/>
      <c r="L19" s="210"/>
    </row>
    <row r="20" spans="1:12" ht="33" customHeight="1">
      <c r="B20" s="24" t="s">
        <v>49</v>
      </c>
      <c r="C20" s="30" t="s">
        <v>50</v>
      </c>
      <c r="D20" s="28"/>
      <c r="E20" s="28"/>
      <c r="F20" s="29"/>
      <c r="G20" s="29"/>
      <c r="H20" s="29"/>
      <c r="I20" s="28"/>
      <c r="J20" s="28"/>
      <c r="K20" s="28"/>
      <c r="L20" s="210"/>
    </row>
    <row r="21" spans="1:12" ht="28.5" customHeight="1">
      <c r="B21" s="5" t="s">
        <v>51</v>
      </c>
      <c r="C21" s="5" t="s">
        <v>21</v>
      </c>
      <c r="D21" s="28"/>
      <c r="E21" s="28"/>
      <c r="F21" s="29"/>
      <c r="G21" s="29"/>
      <c r="H21" s="29"/>
      <c r="I21" s="28"/>
      <c r="J21" s="28"/>
      <c r="K21" s="28"/>
      <c r="L21" s="210"/>
    </row>
    <row r="22" spans="1:12" ht="15.75" customHeight="1">
      <c r="B22" s="31"/>
      <c r="C22" s="32" t="s">
        <v>52</v>
      </c>
      <c r="D22" s="22"/>
      <c r="E22" s="22"/>
      <c r="F22" s="23"/>
      <c r="G22" s="23"/>
      <c r="H22" s="23"/>
      <c r="I22" s="22"/>
      <c r="J22" s="22"/>
      <c r="K22" s="22"/>
      <c r="L22" s="211"/>
    </row>
    <row r="23" spans="1:12" ht="15.75" customHeight="1">
      <c r="B23" s="253" t="s">
        <v>233</v>
      </c>
      <c r="C23" s="254"/>
      <c r="D23" s="163"/>
      <c r="E23" s="163"/>
      <c r="F23" s="164"/>
      <c r="G23" s="164"/>
      <c r="H23" s="164"/>
      <c r="I23" s="163">
        <v>200</v>
      </c>
      <c r="J23" s="163">
        <v>400</v>
      </c>
      <c r="K23" s="163">
        <v>950</v>
      </c>
      <c r="L23" s="191"/>
    </row>
    <row r="24" spans="1:12" ht="15.75" customHeight="1">
      <c r="B24" s="34" t="s">
        <v>53</v>
      </c>
      <c r="C24" s="34"/>
      <c r="D24" s="35">
        <v>0</v>
      </c>
      <c r="E24" s="35">
        <v>0</v>
      </c>
      <c r="F24" s="35"/>
      <c r="G24" s="36"/>
      <c r="H24" s="36"/>
      <c r="I24" s="181">
        <v>1006202.1441598125</v>
      </c>
      <c r="J24" s="35">
        <v>2078640.9034392498</v>
      </c>
      <c r="K24" s="36">
        <v>2078640.9034392498</v>
      </c>
      <c r="L24" s="35" t="s">
        <v>54</v>
      </c>
    </row>
    <row r="25" spans="1:12" ht="15.75" customHeight="1">
      <c r="B25" s="37"/>
      <c r="C25" s="37"/>
      <c r="D25" s="39"/>
      <c r="E25" s="39"/>
      <c r="F25" s="39"/>
      <c r="G25" s="39"/>
      <c r="H25" s="39"/>
      <c r="I25" s="180"/>
      <c r="J25" s="39"/>
      <c r="K25" s="39"/>
      <c r="L25" s="39"/>
    </row>
    <row r="26" spans="1:12" ht="14.25">
      <c r="B26" s="4" t="s">
        <v>15</v>
      </c>
      <c r="C26" s="5" t="s">
        <v>17</v>
      </c>
      <c r="D26" s="1"/>
      <c r="E26" s="1"/>
      <c r="F26" s="3"/>
      <c r="G26" s="3"/>
      <c r="H26" s="3"/>
      <c r="I26" s="3"/>
      <c r="J26" s="3"/>
      <c r="K26" s="3"/>
      <c r="L26" s="3"/>
    </row>
    <row r="27" spans="1:12" ht="25.5">
      <c r="B27" s="4" t="s">
        <v>18</v>
      </c>
      <c r="C27" s="5"/>
      <c r="D27" s="3"/>
      <c r="E27" s="3"/>
      <c r="F27" s="3"/>
      <c r="G27" s="3"/>
      <c r="H27" s="3"/>
      <c r="I27" s="3"/>
      <c r="J27" s="3"/>
      <c r="K27" s="3"/>
      <c r="L27" s="3"/>
    </row>
    <row r="28" spans="1:12" ht="25.5">
      <c r="B28" s="4" t="s">
        <v>20</v>
      </c>
      <c r="C28" s="5" t="s">
        <v>21</v>
      </c>
      <c r="D28" s="3"/>
      <c r="E28" s="3"/>
      <c r="F28" s="3"/>
      <c r="G28" s="3"/>
      <c r="H28" s="3"/>
      <c r="I28" s="3"/>
      <c r="J28" s="3"/>
      <c r="K28" s="3"/>
      <c r="L28" s="3"/>
    </row>
    <row r="29" spans="1:12" ht="14.25">
      <c r="B29" s="4" t="s">
        <v>23</v>
      </c>
      <c r="C29" s="5" t="s">
        <v>10</v>
      </c>
      <c r="D29" s="244" t="s">
        <v>24</v>
      </c>
      <c r="E29" s="205"/>
      <c r="F29" s="205"/>
      <c r="G29" s="205"/>
      <c r="H29" s="205"/>
      <c r="I29" s="205"/>
      <c r="J29" s="205"/>
      <c r="K29" s="205"/>
      <c r="L29" s="201"/>
    </row>
    <row r="30" spans="1:12" ht="25.5">
      <c r="B30" s="4" t="s">
        <v>31</v>
      </c>
      <c r="C30" s="15" t="s">
        <v>32</v>
      </c>
      <c r="D30" s="16" t="s">
        <v>33</v>
      </c>
      <c r="E30" s="16" t="s">
        <v>37</v>
      </c>
      <c r="F30" s="18" t="s">
        <v>36</v>
      </c>
      <c r="G30" s="18" t="s">
        <v>38</v>
      </c>
      <c r="H30" s="18" t="s">
        <v>39</v>
      </c>
      <c r="I30" s="16" t="s">
        <v>40</v>
      </c>
      <c r="J30" s="16" t="s">
        <v>41</v>
      </c>
      <c r="K30" s="16" t="s">
        <v>42</v>
      </c>
      <c r="L30" s="241" t="s">
        <v>44</v>
      </c>
    </row>
    <row r="31" spans="1:12" ht="14.25">
      <c r="B31" s="24" t="s">
        <v>45</v>
      </c>
      <c r="C31" s="158" t="s">
        <v>232</v>
      </c>
      <c r="D31" s="28"/>
      <c r="E31" s="28"/>
      <c r="F31" s="29"/>
      <c r="G31" s="29"/>
      <c r="H31" s="29"/>
      <c r="I31" s="28"/>
      <c r="J31" s="28"/>
      <c r="K31" s="28"/>
      <c r="L31" s="210"/>
    </row>
    <row r="32" spans="1:12" ht="51">
      <c r="A32">
        <f>LEN(C32)</f>
        <v>146</v>
      </c>
      <c r="B32" s="24" t="s">
        <v>48</v>
      </c>
      <c r="C32" s="148" t="s">
        <v>209</v>
      </c>
      <c r="D32" s="28"/>
      <c r="E32" s="28"/>
      <c r="F32" s="29"/>
      <c r="G32" s="29"/>
      <c r="H32" s="29"/>
      <c r="I32" s="28"/>
      <c r="J32" s="28"/>
      <c r="K32" s="28"/>
      <c r="L32" s="210"/>
    </row>
    <row r="33" spans="2:12" ht="33" customHeight="1">
      <c r="B33" s="24" t="s">
        <v>49</v>
      </c>
      <c r="C33" s="30" t="s">
        <v>50</v>
      </c>
      <c r="D33" s="28"/>
      <c r="E33" s="28"/>
      <c r="F33" s="29"/>
      <c r="G33" s="29"/>
      <c r="H33" s="29"/>
      <c r="I33" s="28"/>
      <c r="J33" s="28"/>
      <c r="K33" s="28"/>
      <c r="L33" s="210"/>
    </row>
    <row r="34" spans="2:12" ht="28.5" customHeight="1">
      <c r="B34" s="5" t="s">
        <v>51</v>
      </c>
      <c r="C34" s="5" t="s">
        <v>210</v>
      </c>
      <c r="D34" s="28"/>
      <c r="E34" s="28"/>
      <c r="F34" s="29"/>
      <c r="G34" s="29"/>
      <c r="H34" s="29"/>
      <c r="I34" s="28"/>
      <c r="J34" s="28"/>
      <c r="K34" s="28"/>
      <c r="L34" s="210"/>
    </row>
    <row r="35" spans="2:12" ht="15.75" customHeight="1">
      <c r="B35" s="31"/>
      <c r="C35" s="32" t="s">
        <v>52</v>
      </c>
      <c r="D35" s="22"/>
      <c r="E35" s="22"/>
      <c r="F35" s="23"/>
      <c r="G35" s="23"/>
      <c r="H35" s="23"/>
      <c r="I35" s="22"/>
      <c r="J35" s="22"/>
      <c r="K35" s="22"/>
      <c r="L35" s="211"/>
    </row>
    <row r="36" spans="2:12" ht="15.75" customHeight="1">
      <c r="B36" s="253" t="s">
        <v>211</v>
      </c>
      <c r="C36" s="254"/>
      <c r="D36" s="163"/>
      <c r="E36" s="163"/>
      <c r="F36" s="164"/>
      <c r="G36" s="164"/>
      <c r="H36" s="164"/>
      <c r="I36" s="163">
        <v>11</v>
      </c>
      <c r="J36" s="163">
        <v>30</v>
      </c>
      <c r="K36" s="163">
        <v>74</v>
      </c>
      <c r="L36" s="170"/>
    </row>
    <row r="37" spans="2:12" ht="15.75" customHeight="1">
      <c r="B37" s="253" t="s">
        <v>212</v>
      </c>
      <c r="C37" s="254"/>
      <c r="D37" s="163"/>
      <c r="E37" s="163"/>
      <c r="F37" s="164"/>
      <c r="G37" s="164"/>
      <c r="H37" s="164"/>
      <c r="I37" s="163">
        <v>9</v>
      </c>
      <c r="J37" s="163">
        <v>20</v>
      </c>
      <c r="K37" s="163">
        <v>50</v>
      </c>
      <c r="L37" s="170"/>
    </row>
    <row r="38" spans="2:12" ht="15.75" customHeight="1">
      <c r="B38" s="253" t="s">
        <v>213</v>
      </c>
      <c r="C38" s="254"/>
      <c r="D38" s="163"/>
      <c r="E38" s="163"/>
      <c r="F38" s="164"/>
      <c r="G38" s="164"/>
      <c r="H38" s="164"/>
      <c r="I38" s="163"/>
      <c r="J38" s="163"/>
      <c r="K38" s="163"/>
      <c r="L38" s="170"/>
    </row>
    <row r="39" spans="2:12" ht="15.75" customHeight="1">
      <c r="B39" s="253" t="s">
        <v>214</v>
      </c>
      <c r="C39" s="254"/>
      <c r="D39" s="163"/>
      <c r="E39" s="163"/>
      <c r="F39" s="164"/>
      <c r="G39" s="164"/>
      <c r="H39" s="164"/>
      <c r="I39" s="163"/>
      <c r="J39" s="163"/>
      <c r="K39" s="163"/>
      <c r="L39" s="170"/>
    </row>
    <row r="40" spans="2:12" ht="15.75" customHeight="1">
      <c r="B40" s="253" t="s">
        <v>215</v>
      </c>
      <c r="C40" s="254"/>
      <c r="D40" s="163"/>
      <c r="E40" s="163"/>
      <c r="F40" s="164"/>
      <c r="G40" s="164"/>
      <c r="H40" s="164"/>
      <c r="I40" s="163"/>
      <c r="J40" s="163"/>
      <c r="K40" s="163"/>
      <c r="L40" s="170"/>
    </row>
    <row r="41" spans="2:12" ht="15.75" customHeight="1">
      <c r="B41" s="253" t="s">
        <v>216</v>
      </c>
      <c r="C41" s="254"/>
      <c r="D41" s="163"/>
      <c r="E41" s="163"/>
      <c r="F41" s="164"/>
      <c r="G41" s="164"/>
      <c r="H41" s="164"/>
      <c r="I41" s="163"/>
      <c r="J41" s="163"/>
      <c r="K41" s="163"/>
      <c r="L41" s="170"/>
    </row>
    <row r="42" spans="2:12" ht="15.75" customHeight="1">
      <c r="B42" s="34" t="s">
        <v>53</v>
      </c>
      <c r="C42" s="34"/>
      <c r="D42" s="35">
        <v>0</v>
      </c>
      <c r="E42" s="35">
        <v>0</v>
      </c>
      <c r="F42" s="35"/>
      <c r="G42" s="36"/>
      <c r="H42" s="36"/>
      <c r="I42" s="190">
        <v>639030.06432392506</v>
      </c>
      <c r="J42" s="190">
        <v>1350249.92904785</v>
      </c>
      <c r="K42" s="190">
        <v>1350249.92904785</v>
      </c>
      <c r="L42" s="190" t="s">
        <v>54</v>
      </c>
    </row>
    <row r="43" spans="2:12" ht="15.75" customHeight="1">
      <c r="B43" s="37"/>
      <c r="C43" s="37"/>
      <c r="D43" s="39"/>
      <c r="E43" s="39"/>
      <c r="F43" s="39"/>
      <c r="G43" s="39"/>
      <c r="H43" s="39"/>
      <c r="I43" s="39"/>
      <c r="J43" s="39"/>
      <c r="K43" s="39"/>
      <c r="L43" s="39"/>
    </row>
    <row r="44" spans="2:12" ht="15.75" customHeight="1">
      <c r="B44" s="4" t="s">
        <v>15</v>
      </c>
      <c r="C44" s="5" t="s">
        <v>17</v>
      </c>
      <c r="D44" s="1"/>
      <c r="E44" s="1"/>
      <c r="F44" s="3"/>
      <c r="G44" s="3"/>
      <c r="H44" s="3"/>
      <c r="I44" s="3"/>
      <c r="J44" s="3"/>
      <c r="K44" s="3"/>
      <c r="L44" s="3"/>
    </row>
    <row r="45" spans="2:12" ht="15.75" customHeight="1">
      <c r="B45" s="4" t="s">
        <v>18</v>
      </c>
      <c r="C45" s="5"/>
      <c r="D45" s="3"/>
      <c r="E45" s="3"/>
      <c r="F45" s="3"/>
      <c r="G45" s="3"/>
      <c r="H45" s="3"/>
      <c r="I45" s="3"/>
      <c r="J45" s="3"/>
      <c r="K45" s="3"/>
      <c r="L45" s="3"/>
    </row>
    <row r="46" spans="2:12" ht="15.75" customHeight="1">
      <c r="B46" s="4" t="s">
        <v>20</v>
      </c>
      <c r="C46" s="102" t="s">
        <v>21</v>
      </c>
      <c r="D46" s="3"/>
      <c r="E46" s="3"/>
      <c r="F46" s="3"/>
      <c r="G46" s="3"/>
      <c r="H46" s="3"/>
      <c r="I46" s="3"/>
      <c r="J46" s="3"/>
      <c r="K46" s="3"/>
      <c r="L46" s="3"/>
    </row>
    <row r="47" spans="2:12" ht="15.75" customHeight="1">
      <c r="B47" s="4" t="s">
        <v>23</v>
      </c>
      <c r="C47" s="5" t="s">
        <v>10</v>
      </c>
      <c r="D47" s="244" t="s">
        <v>24</v>
      </c>
      <c r="E47" s="205"/>
      <c r="F47" s="205"/>
      <c r="G47" s="205"/>
      <c r="H47" s="205"/>
      <c r="I47" s="205"/>
      <c r="J47" s="205"/>
      <c r="K47" s="205"/>
      <c r="L47" s="201"/>
    </row>
    <row r="48" spans="2:12" ht="15.75" customHeight="1">
      <c r="B48" s="4" t="s">
        <v>31</v>
      </c>
      <c r="C48" s="15" t="s">
        <v>32</v>
      </c>
      <c r="D48" s="16" t="s">
        <v>33</v>
      </c>
      <c r="E48" s="16" t="s">
        <v>37</v>
      </c>
      <c r="F48" s="18" t="s">
        <v>36</v>
      </c>
      <c r="G48" s="18" t="s">
        <v>38</v>
      </c>
      <c r="H48" s="18" t="s">
        <v>39</v>
      </c>
      <c r="I48" s="16" t="s">
        <v>40</v>
      </c>
      <c r="J48" s="16" t="s">
        <v>41</v>
      </c>
      <c r="K48" s="16" t="s">
        <v>42</v>
      </c>
      <c r="L48" s="241" t="s">
        <v>44</v>
      </c>
    </row>
    <row r="49" spans="1:12" ht="28.5" customHeight="1">
      <c r="B49" s="24" t="s">
        <v>45</v>
      </c>
      <c r="C49" s="158" t="s">
        <v>198</v>
      </c>
      <c r="D49" s="28"/>
      <c r="E49" s="28"/>
      <c r="F49" s="29"/>
      <c r="G49" s="29"/>
      <c r="H49" s="29"/>
      <c r="I49" s="28"/>
      <c r="J49" s="28"/>
      <c r="K49" s="28"/>
      <c r="L49" s="210"/>
    </row>
    <row r="50" spans="1:12" ht="84.75" customHeight="1">
      <c r="B50" s="24" t="s">
        <v>48</v>
      </c>
      <c r="C50" s="148" t="s">
        <v>150</v>
      </c>
      <c r="D50" s="28"/>
      <c r="E50" s="28"/>
      <c r="F50" s="29"/>
      <c r="G50" s="29"/>
      <c r="H50" s="29"/>
      <c r="I50" s="28"/>
      <c r="J50" s="28"/>
      <c r="K50" s="28"/>
      <c r="L50" s="210"/>
    </row>
    <row r="51" spans="1:12" ht="15.75" customHeight="1">
      <c r="B51" s="24" t="s">
        <v>49</v>
      </c>
      <c r="C51" s="30" t="s">
        <v>50</v>
      </c>
      <c r="D51" s="28"/>
      <c r="E51" s="28"/>
      <c r="F51" s="29"/>
      <c r="G51" s="29"/>
      <c r="H51" s="29"/>
      <c r="I51" s="28"/>
      <c r="J51" s="28"/>
      <c r="K51" s="28"/>
      <c r="L51" s="210"/>
    </row>
    <row r="52" spans="1:12" ht="15.75" customHeight="1">
      <c r="B52" s="5" t="s">
        <v>51</v>
      </c>
      <c r="C52" s="102" t="s">
        <v>134</v>
      </c>
      <c r="D52" s="28"/>
      <c r="E52" s="28"/>
      <c r="F52" s="29"/>
      <c r="G52" s="29"/>
      <c r="H52" s="29"/>
      <c r="I52" s="28"/>
      <c r="J52" s="28"/>
      <c r="K52" s="28"/>
      <c r="L52" s="210"/>
    </row>
    <row r="53" spans="1:12" ht="15.75" customHeight="1">
      <c r="B53" s="31"/>
      <c r="C53" s="32" t="s">
        <v>52</v>
      </c>
      <c r="D53" s="22"/>
      <c r="E53" s="22"/>
      <c r="F53" s="23"/>
      <c r="G53" s="23"/>
      <c r="H53" s="23"/>
      <c r="I53" s="22"/>
      <c r="J53" s="22"/>
      <c r="K53" s="22"/>
      <c r="L53" s="211"/>
    </row>
    <row r="54" spans="1:12" ht="39.75" customHeight="1">
      <c r="B54" s="252" t="s">
        <v>59</v>
      </c>
      <c r="C54" s="201"/>
      <c r="D54" s="40"/>
      <c r="E54" s="40"/>
      <c r="F54" s="40"/>
      <c r="G54" s="40"/>
      <c r="H54" s="40"/>
      <c r="I54" s="117">
        <v>10</v>
      </c>
      <c r="J54" s="117">
        <v>12</v>
      </c>
      <c r="K54" s="117"/>
      <c r="L54" s="118"/>
    </row>
    <row r="55" spans="1:12" ht="35.25" customHeight="1">
      <c r="B55" s="251" t="s">
        <v>62</v>
      </c>
      <c r="C55" s="201"/>
      <c r="D55" s="40"/>
      <c r="E55" s="40"/>
      <c r="F55" s="40"/>
      <c r="G55" s="40"/>
      <c r="H55" s="40"/>
      <c r="I55" s="117">
        <v>60</v>
      </c>
      <c r="J55" s="117">
        <v>65</v>
      </c>
      <c r="K55" s="117">
        <v>70</v>
      </c>
      <c r="L55" s="118"/>
    </row>
    <row r="56" spans="1:12" ht="15.75" customHeight="1">
      <c r="B56" s="34" t="s">
        <v>53</v>
      </c>
      <c r="C56" s="34"/>
      <c r="D56" s="35">
        <v>0</v>
      </c>
      <c r="E56" s="35">
        <v>0</v>
      </c>
      <c r="F56" s="35"/>
      <c r="G56" s="36"/>
      <c r="H56" s="36"/>
      <c r="I56" s="116">
        <v>7446.6</v>
      </c>
      <c r="J56" s="116">
        <v>7738.9</v>
      </c>
      <c r="K56" s="116">
        <v>0</v>
      </c>
      <c r="L56" s="116" t="s">
        <v>54</v>
      </c>
    </row>
    <row r="57" spans="1:12" ht="15.75" customHeight="1">
      <c r="A57" s="44" t="s">
        <v>63</v>
      </c>
      <c r="B57" s="37"/>
      <c r="C57" s="37"/>
      <c r="D57" s="39"/>
      <c r="E57" s="39"/>
      <c r="F57" s="39"/>
      <c r="G57" s="39"/>
      <c r="H57" s="39"/>
      <c r="I57" s="39"/>
      <c r="J57" s="39"/>
      <c r="K57" s="39"/>
      <c r="L57" s="39"/>
    </row>
    <row r="58" spans="1:12" ht="15.75" customHeight="1">
      <c r="B58" s="37"/>
      <c r="C58" s="37"/>
      <c r="D58" s="39"/>
      <c r="E58" s="39"/>
      <c r="F58" s="39"/>
      <c r="G58" s="39"/>
      <c r="H58" s="39"/>
      <c r="I58" s="39"/>
      <c r="J58" s="39"/>
      <c r="K58" s="39"/>
      <c r="L58" s="39"/>
    </row>
    <row r="59" spans="1:12" ht="15.75" customHeight="1">
      <c r="B59" s="37"/>
      <c r="C59" s="37"/>
      <c r="D59" s="39"/>
      <c r="E59" s="39"/>
      <c r="F59" s="39"/>
      <c r="G59" s="39"/>
      <c r="H59" s="39"/>
      <c r="I59" s="39"/>
      <c r="J59" s="39"/>
      <c r="K59" s="39"/>
      <c r="L59" s="39"/>
    </row>
    <row r="60" spans="1:12" ht="15.75" customHeight="1">
      <c r="B60" s="4" t="s">
        <v>15</v>
      </c>
      <c r="C60" s="5" t="s">
        <v>17</v>
      </c>
      <c r="D60" s="1"/>
      <c r="E60" s="1"/>
      <c r="F60" s="3"/>
      <c r="G60" s="3"/>
      <c r="H60" s="3"/>
      <c r="I60" s="3"/>
      <c r="J60" s="3"/>
      <c r="K60" s="3"/>
      <c r="L60" s="3"/>
    </row>
    <row r="61" spans="1:12" ht="15.75" customHeight="1">
      <c r="B61" s="4" t="s">
        <v>18</v>
      </c>
      <c r="C61" s="5">
        <v>104003</v>
      </c>
      <c r="D61" s="3"/>
      <c r="E61" s="3"/>
      <c r="F61" s="3"/>
      <c r="G61" s="3"/>
      <c r="H61" s="3"/>
      <c r="I61" s="3"/>
      <c r="J61" s="3"/>
      <c r="K61" s="3"/>
      <c r="L61" s="3"/>
    </row>
    <row r="62" spans="1:12" ht="15.75" customHeight="1">
      <c r="B62" s="4" t="s">
        <v>20</v>
      </c>
      <c r="C62" s="5" t="s">
        <v>4</v>
      </c>
      <c r="D62" s="3"/>
      <c r="E62" s="3"/>
      <c r="F62" s="3"/>
      <c r="G62" s="3"/>
      <c r="H62" s="3"/>
      <c r="I62" s="3"/>
      <c r="J62" s="3"/>
      <c r="K62" s="3"/>
      <c r="L62" s="3"/>
    </row>
    <row r="63" spans="1:12" ht="15.75" customHeight="1">
      <c r="B63" s="4" t="s">
        <v>23</v>
      </c>
      <c r="C63" s="5" t="s">
        <v>10</v>
      </c>
      <c r="D63" s="244" t="s">
        <v>24</v>
      </c>
      <c r="E63" s="205"/>
      <c r="F63" s="205"/>
      <c r="G63" s="205"/>
      <c r="H63" s="205"/>
      <c r="I63" s="205"/>
      <c r="J63" s="205"/>
      <c r="K63" s="205"/>
      <c r="L63" s="201"/>
    </row>
    <row r="64" spans="1:12" ht="15.75" customHeight="1">
      <c r="B64" s="4" t="s">
        <v>31</v>
      </c>
      <c r="C64" s="15" t="s">
        <v>67</v>
      </c>
      <c r="D64" s="16" t="s">
        <v>33</v>
      </c>
      <c r="E64" s="16" t="s">
        <v>37</v>
      </c>
      <c r="F64" s="18" t="s">
        <v>36</v>
      </c>
      <c r="G64" s="18" t="s">
        <v>38</v>
      </c>
      <c r="H64" s="18" t="s">
        <v>39</v>
      </c>
      <c r="I64" s="16" t="s">
        <v>40</v>
      </c>
      <c r="J64" s="16" t="s">
        <v>41</v>
      </c>
      <c r="K64" s="16" t="s">
        <v>42</v>
      </c>
      <c r="L64" s="241" t="s">
        <v>44</v>
      </c>
    </row>
    <row r="65" spans="1:12" ht="50.25" customHeight="1">
      <c r="B65" s="24" t="s">
        <v>45</v>
      </c>
      <c r="C65" s="121" t="s">
        <v>68</v>
      </c>
      <c r="D65" s="28"/>
      <c r="E65" s="28"/>
      <c r="F65" s="29"/>
      <c r="G65" s="29"/>
      <c r="H65" s="29"/>
      <c r="I65" s="28"/>
      <c r="J65" s="28"/>
      <c r="K65" s="28"/>
      <c r="L65" s="210"/>
    </row>
    <row r="66" spans="1:12" ht="45.75" customHeight="1">
      <c r="B66" s="24" t="s">
        <v>48</v>
      </c>
      <c r="C66" s="45" t="s">
        <v>151</v>
      </c>
      <c r="D66" s="28"/>
      <c r="E66" s="28"/>
      <c r="F66" s="29"/>
      <c r="G66" s="29"/>
      <c r="H66" s="29"/>
      <c r="I66" s="28"/>
      <c r="J66" s="28"/>
      <c r="K66" s="28"/>
      <c r="L66" s="210"/>
    </row>
    <row r="67" spans="1:12" ht="31.5" customHeight="1">
      <c r="B67" s="24" t="s">
        <v>49</v>
      </c>
      <c r="C67" s="104" t="s">
        <v>69</v>
      </c>
      <c r="D67" s="28"/>
      <c r="E67" s="28"/>
      <c r="F67" s="29"/>
      <c r="G67" s="29"/>
      <c r="H67" s="29"/>
      <c r="I67" s="28"/>
      <c r="J67" s="28"/>
      <c r="K67" s="28"/>
      <c r="L67" s="210"/>
    </row>
    <row r="68" spans="1:12" ht="15.75" customHeight="1">
      <c r="B68" s="5" t="s">
        <v>71</v>
      </c>
      <c r="C68" s="5" t="s">
        <v>21</v>
      </c>
      <c r="D68" s="28"/>
      <c r="E68" s="28"/>
      <c r="F68" s="29"/>
      <c r="G68" s="29"/>
      <c r="H68" s="29"/>
      <c r="I68" s="28"/>
      <c r="J68" s="28"/>
      <c r="K68" s="28"/>
      <c r="L68" s="210"/>
    </row>
    <row r="69" spans="1:12" ht="15.75" customHeight="1">
      <c r="B69" s="51"/>
      <c r="C69" s="32" t="s">
        <v>52</v>
      </c>
      <c r="D69" s="22"/>
      <c r="E69" s="22"/>
      <c r="F69" s="23"/>
      <c r="G69" s="23"/>
      <c r="H69" s="23"/>
      <c r="I69" s="22"/>
      <c r="J69" s="22"/>
      <c r="K69" s="22"/>
      <c r="L69" s="210"/>
    </row>
    <row r="70" spans="1:12" ht="15.75" customHeight="1">
      <c r="B70" s="52" t="s">
        <v>53</v>
      </c>
      <c r="C70" s="53"/>
      <c r="D70" s="36">
        <v>0</v>
      </c>
      <c r="E70" s="36">
        <v>0</v>
      </c>
      <c r="F70" s="35"/>
      <c r="G70" s="36"/>
      <c r="H70" s="36"/>
      <c r="I70" s="36">
        <v>3837000</v>
      </c>
      <c r="J70" s="36">
        <v>1980000</v>
      </c>
      <c r="K70" s="36">
        <v>0</v>
      </c>
      <c r="L70" s="54">
        <v>2022</v>
      </c>
    </row>
    <row r="71" spans="1:12" ht="15.75" customHeight="1">
      <c r="B71" s="37"/>
      <c r="C71" s="37"/>
      <c r="D71" s="39"/>
      <c r="E71" s="39"/>
      <c r="F71" s="39"/>
      <c r="G71" s="39"/>
      <c r="H71" s="39"/>
      <c r="I71" s="39"/>
      <c r="J71" s="39"/>
      <c r="K71" s="39"/>
      <c r="L71" s="39"/>
    </row>
    <row r="72" spans="1:12" ht="15.75" customHeight="1">
      <c r="B72" s="37"/>
      <c r="C72" s="37"/>
      <c r="D72" s="39"/>
      <c r="E72" s="39"/>
      <c r="F72" s="39"/>
      <c r="G72" s="39"/>
      <c r="H72" s="39"/>
      <c r="I72" s="39"/>
      <c r="J72" s="39"/>
      <c r="K72" s="39"/>
      <c r="L72" s="39"/>
    </row>
    <row r="73" spans="1:12" ht="15.75" customHeight="1">
      <c r="B73" s="37"/>
      <c r="C73" s="37"/>
      <c r="D73" s="39"/>
      <c r="E73" s="39"/>
      <c r="F73" s="39"/>
      <c r="G73" s="39"/>
      <c r="H73" s="39"/>
      <c r="I73" s="39"/>
      <c r="J73" s="39"/>
      <c r="K73" s="39"/>
      <c r="L73" s="39"/>
    </row>
    <row r="74" spans="1:12" ht="15.75" customHeight="1">
      <c r="A74" s="44">
        <v>12</v>
      </c>
      <c r="B74" s="37"/>
      <c r="C74" s="37"/>
      <c r="D74" s="39"/>
      <c r="E74" s="39"/>
      <c r="F74" s="39"/>
      <c r="G74" s="39"/>
      <c r="H74" s="39"/>
      <c r="I74" s="39"/>
      <c r="J74" s="39"/>
      <c r="K74" s="39"/>
      <c r="L74" s="39"/>
    </row>
    <row r="75" spans="1:12" ht="15.75" customHeight="1">
      <c r="B75" s="4" t="s">
        <v>15</v>
      </c>
      <c r="C75" s="5" t="s">
        <v>17</v>
      </c>
      <c r="D75" s="1"/>
      <c r="E75" s="1"/>
      <c r="F75" s="3"/>
      <c r="G75" s="3"/>
      <c r="H75" s="3"/>
      <c r="I75" s="3"/>
      <c r="J75" s="3"/>
      <c r="K75" s="3"/>
      <c r="L75" s="3"/>
    </row>
    <row r="76" spans="1:12" ht="15.75" customHeight="1">
      <c r="B76" s="4" t="s">
        <v>18</v>
      </c>
      <c r="C76" s="5">
        <v>104003</v>
      </c>
      <c r="D76" s="3"/>
      <c r="E76" s="3"/>
      <c r="F76" s="3"/>
      <c r="G76" s="3"/>
      <c r="H76" s="3"/>
      <c r="I76" s="3"/>
      <c r="J76" s="3"/>
      <c r="K76" s="3"/>
      <c r="L76" s="3"/>
    </row>
    <row r="77" spans="1:12" ht="15.75" customHeight="1">
      <c r="B77" s="4" t="s">
        <v>20</v>
      </c>
      <c r="C77" s="5" t="s">
        <v>4</v>
      </c>
      <c r="D77" s="3"/>
      <c r="E77" s="3"/>
      <c r="F77" s="3"/>
      <c r="G77" s="3"/>
      <c r="H77" s="3"/>
      <c r="I77" s="3"/>
      <c r="J77" s="3"/>
      <c r="K77" s="3"/>
      <c r="L77" s="3"/>
    </row>
    <row r="78" spans="1:12" ht="15.75" customHeight="1">
      <c r="B78" s="4" t="s">
        <v>23</v>
      </c>
      <c r="C78" s="5" t="s">
        <v>10</v>
      </c>
      <c r="D78" s="244" t="s">
        <v>24</v>
      </c>
      <c r="E78" s="205"/>
      <c r="F78" s="205"/>
      <c r="G78" s="205"/>
      <c r="H78" s="205"/>
      <c r="I78" s="205"/>
      <c r="J78" s="205"/>
      <c r="K78" s="205"/>
      <c r="L78" s="201"/>
    </row>
    <row r="79" spans="1:12" ht="15.75" customHeight="1">
      <c r="B79" s="4" t="s">
        <v>31</v>
      </c>
      <c r="C79" s="15" t="s">
        <v>67</v>
      </c>
      <c r="D79" s="16" t="s">
        <v>33</v>
      </c>
      <c r="E79" s="16" t="s">
        <v>37</v>
      </c>
      <c r="F79" s="18" t="s">
        <v>36</v>
      </c>
      <c r="G79" s="18" t="s">
        <v>38</v>
      </c>
      <c r="H79" s="18" t="s">
        <v>39</v>
      </c>
      <c r="I79" s="16" t="s">
        <v>40</v>
      </c>
      <c r="J79" s="16" t="s">
        <v>41</v>
      </c>
      <c r="K79" s="16" t="s">
        <v>42</v>
      </c>
      <c r="L79" s="241" t="s">
        <v>44</v>
      </c>
    </row>
    <row r="80" spans="1:12" ht="26.25" customHeight="1">
      <c r="B80" s="24" t="s">
        <v>45</v>
      </c>
      <c r="C80" s="48" t="s">
        <v>73</v>
      </c>
      <c r="D80" s="28"/>
      <c r="E80" s="28"/>
      <c r="F80" s="29"/>
      <c r="G80" s="29"/>
      <c r="H80" s="29"/>
      <c r="I80" s="28"/>
      <c r="J80" s="28"/>
      <c r="K80" s="28"/>
      <c r="L80" s="210"/>
    </row>
    <row r="81" spans="2:12" ht="38.25">
      <c r="B81" s="24" t="s">
        <v>48</v>
      </c>
      <c r="C81" s="146" t="s">
        <v>152</v>
      </c>
      <c r="D81" s="28"/>
      <c r="E81" s="28"/>
      <c r="F81" s="29"/>
      <c r="G81" s="29"/>
      <c r="H81" s="29"/>
      <c r="I81" s="28"/>
      <c r="J81" s="28"/>
      <c r="K81" s="28"/>
      <c r="L81" s="210"/>
    </row>
    <row r="82" spans="2:12" ht="15.75" customHeight="1">
      <c r="B82" s="24" t="s">
        <v>49</v>
      </c>
      <c r="C82" s="50" t="s">
        <v>69</v>
      </c>
      <c r="D82" s="28"/>
      <c r="E82" s="28"/>
      <c r="F82" s="29"/>
      <c r="G82" s="29"/>
      <c r="H82" s="29"/>
      <c r="I82" s="28"/>
      <c r="J82" s="28"/>
      <c r="K82" s="28"/>
      <c r="L82" s="210"/>
    </row>
    <row r="83" spans="2:12" ht="15.75" customHeight="1">
      <c r="B83" s="5" t="s">
        <v>71</v>
      </c>
      <c r="C83" s="5" t="s">
        <v>21</v>
      </c>
      <c r="D83" s="28"/>
      <c r="E83" s="28"/>
      <c r="F83" s="29"/>
      <c r="G83" s="29"/>
      <c r="H83" s="29"/>
      <c r="I83" s="28"/>
      <c r="J83" s="28"/>
      <c r="K83" s="28"/>
      <c r="L83" s="210"/>
    </row>
    <row r="84" spans="2:12" ht="15.75" customHeight="1">
      <c r="B84" s="51"/>
      <c r="C84" s="32" t="s">
        <v>52</v>
      </c>
      <c r="D84" s="22"/>
      <c r="E84" s="22"/>
      <c r="F84" s="23"/>
      <c r="G84" s="23"/>
      <c r="H84" s="23"/>
      <c r="I84" s="22"/>
      <c r="J84" s="22"/>
      <c r="K84" s="22"/>
      <c r="L84" s="211"/>
    </row>
    <row r="85" spans="2:12" ht="15" customHeight="1">
      <c r="B85" s="259" t="s">
        <v>74</v>
      </c>
      <c r="C85" s="201"/>
      <c r="D85" s="60"/>
      <c r="E85" s="35"/>
      <c r="F85" s="35"/>
      <c r="G85" s="35"/>
      <c r="H85" s="35"/>
      <c r="I85" s="116">
        <v>73</v>
      </c>
      <c r="J85" s="116">
        <v>84</v>
      </c>
      <c r="K85" s="116"/>
      <c r="L85" s="119"/>
    </row>
    <row r="86" spans="2:12" ht="15" customHeight="1">
      <c r="B86" s="259" t="s">
        <v>76</v>
      </c>
      <c r="C86" s="201"/>
      <c r="D86" s="60"/>
      <c r="E86" s="35"/>
      <c r="F86" s="35"/>
      <c r="G86" s="35"/>
      <c r="H86" s="35"/>
      <c r="I86" s="116">
        <v>146</v>
      </c>
      <c r="J86" s="116">
        <v>168</v>
      </c>
      <c r="K86" s="116"/>
      <c r="L86" s="119"/>
    </row>
    <row r="87" spans="2:12" ht="15" customHeight="1">
      <c r="B87" s="259" t="s">
        <v>77</v>
      </c>
      <c r="C87" s="201"/>
      <c r="D87" s="60"/>
      <c r="E87" s="35"/>
      <c r="F87" s="35"/>
      <c r="G87" s="35"/>
      <c r="H87" s="35"/>
      <c r="I87" s="116">
        <v>527</v>
      </c>
      <c r="J87" s="116">
        <v>420</v>
      </c>
      <c r="K87" s="116"/>
      <c r="L87" s="119"/>
    </row>
    <row r="88" spans="2:12" ht="15.75" customHeight="1">
      <c r="B88" s="52" t="s">
        <v>53</v>
      </c>
      <c r="C88" s="53"/>
      <c r="D88" s="36">
        <v>0</v>
      </c>
      <c r="E88" s="36">
        <v>0</v>
      </c>
      <c r="F88" s="35"/>
      <c r="G88" s="36"/>
      <c r="H88" s="36"/>
      <c r="I88" s="120">
        <v>159500</v>
      </c>
      <c r="J88" s="120">
        <v>126000</v>
      </c>
      <c r="K88" s="120">
        <v>0</v>
      </c>
      <c r="L88" s="119"/>
    </row>
    <row r="89" spans="2:12" ht="15.75" customHeight="1"/>
    <row r="90" spans="2:12" ht="15.75" customHeight="1"/>
    <row r="91" spans="2:12" ht="15.75" customHeight="1">
      <c r="B91" s="4" t="s">
        <v>15</v>
      </c>
      <c r="C91" s="5" t="s">
        <v>17</v>
      </c>
      <c r="D91" s="1"/>
      <c r="E91" s="1"/>
      <c r="F91" s="3"/>
      <c r="G91" s="3"/>
      <c r="H91" s="3"/>
      <c r="I91" s="3"/>
      <c r="J91" s="3"/>
      <c r="K91" s="3"/>
      <c r="L91" s="3"/>
    </row>
    <row r="92" spans="2:12" ht="15.75" customHeight="1">
      <c r="B92" s="4" t="s">
        <v>18</v>
      </c>
      <c r="C92" s="5">
        <v>104003</v>
      </c>
      <c r="D92" s="3"/>
      <c r="E92" s="3"/>
      <c r="F92" s="3"/>
      <c r="G92" s="3"/>
      <c r="H92" s="3"/>
      <c r="I92" s="3"/>
      <c r="J92" s="3"/>
      <c r="K92" s="3"/>
      <c r="L92" s="3"/>
    </row>
    <row r="93" spans="2:12" ht="15.75" customHeight="1">
      <c r="B93" s="4" t="s">
        <v>20</v>
      </c>
      <c r="C93" s="5" t="s">
        <v>4</v>
      </c>
      <c r="D93" s="3"/>
      <c r="E93" s="3"/>
      <c r="F93" s="3"/>
      <c r="G93" s="3"/>
      <c r="H93" s="3"/>
      <c r="I93" s="3"/>
      <c r="J93" s="3"/>
      <c r="K93" s="3"/>
      <c r="L93" s="3"/>
    </row>
    <row r="94" spans="2:12" ht="15.75" customHeight="1">
      <c r="B94" s="4" t="s">
        <v>23</v>
      </c>
      <c r="C94" s="5" t="s">
        <v>10</v>
      </c>
      <c r="D94" s="244" t="s">
        <v>24</v>
      </c>
      <c r="E94" s="205"/>
      <c r="F94" s="205"/>
      <c r="G94" s="205"/>
      <c r="H94" s="205"/>
      <c r="I94" s="205"/>
      <c r="J94" s="205"/>
      <c r="K94" s="205"/>
      <c r="L94" s="201"/>
    </row>
    <row r="95" spans="2:12" ht="15.75" customHeight="1">
      <c r="B95" s="4" t="s">
        <v>31</v>
      </c>
      <c r="C95" s="15" t="s">
        <v>67</v>
      </c>
      <c r="D95" s="16" t="s">
        <v>33</v>
      </c>
      <c r="E95" s="16" t="s">
        <v>37</v>
      </c>
      <c r="F95" s="18" t="s">
        <v>36</v>
      </c>
      <c r="G95" s="18" t="s">
        <v>38</v>
      </c>
      <c r="H95" s="18" t="s">
        <v>39</v>
      </c>
      <c r="I95" s="16" t="s">
        <v>40</v>
      </c>
      <c r="J95" s="16" t="s">
        <v>41</v>
      </c>
      <c r="K95" s="16" t="s">
        <v>42</v>
      </c>
      <c r="L95" s="241" t="s">
        <v>44</v>
      </c>
    </row>
    <row r="96" spans="2:12" ht="26.25" customHeight="1">
      <c r="B96" s="24" t="s">
        <v>45</v>
      </c>
      <c r="C96" s="48" t="s">
        <v>141</v>
      </c>
      <c r="D96" s="28"/>
      <c r="E96" s="28"/>
      <c r="F96" s="29"/>
      <c r="G96" s="29"/>
      <c r="H96" s="29"/>
      <c r="I96" s="28"/>
      <c r="J96" s="28"/>
      <c r="K96" s="28"/>
      <c r="L96" s="210"/>
    </row>
    <row r="97" spans="2:12" ht="38.25">
      <c r="B97" s="24" t="s">
        <v>48</v>
      </c>
      <c r="C97" s="45" t="s">
        <v>139</v>
      </c>
      <c r="D97" s="28"/>
      <c r="E97" s="28"/>
      <c r="F97" s="29"/>
      <c r="G97" s="29"/>
      <c r="H97" s="29"/>
      <c r="I97" s="28"/>
      <c r="J97" s="28"/>
      <c r="K97" s="28"/>
      <c r="L97" s="210"/>
    </row>
    <row r="98" spans="2:12" ht="15.75" customHeight="1">
      <c r="B98" s="24" t="s">
        <v>49</v>
      </c>
      <c r="C98" s="50" t="s">
        <v>69</v>
      </c>
      <c r="D98" s="28"/>
      <c r="E98" s="28"/>
      <c r="F98" s="29"/>
      <c r="G98" s="29"/>
      <c r="H98" s="29"/>
      <c r="I98" s="28"/>
      <c r="J98" s="28"/>
      <c r="K98" s="28"/>
      <c r="L98" s="210"/>
    </row>
    <row r="99" spans="2:12" ht="15.75" customHeight="1">
      <c r="B99" s="5" t="s">
        <v>71</v>
      </c>
      <c r="C99" s="5" t="s">
        <v>21</v>
      </c>
      <c r="D99" s="28"/>
      <c r="E99" s="28"/>
      <c r="F99" s="29"/>
      <c r="G99" s="29"/>
      <c r="H99" s="29"/>
      <c r="I99" s="28"/>
      <c r="J99" s="28"/>
      <c r="K99" s="28"/>
      <c r="L99" s="210"/>
    </row>
    <row r="100" spans="2:12" ht="15.75" customHeight="1">
      <c r="B100" s="51"/>
      <c r="C100" s="32" t="s">
        <v>52</v>
      </c>
      <c r="D100" s="22"/>
      <c r="E100" s="22"/>
      <c r="F100" s="23"/>
      <c r="G100" s="23"/>
      <c r="H100" s="23"/>
      <c r="I100" s="22"/>
      <c r="J100" s="22"/>
      <c r="K100" s="22"/>
      <c r="L100" s="211"/>
    </row>
    <row r="101" spans="2:12" ht="15" customHeight="1">
      <c r="B101" s="259" t="s">
        <v>140</v>
      </c>
      <c r="C101" s="201"/>
      <c r="D101" s="60"/>
      <c r="E101" s="35"/>
      <c r="F101" s="35"/>
      <c r="G101" s="35"/>
      <c r="H101" s="35"/>
      <c r="I101" s="35">
        <v>10</v>
      </c>
      <c r="J101" s="35">
        <v>5</v>
      </c>
      <c r="K101" s="35"/>
      <c r="L101" s="168"/>
    </row>
    <row r="102" spans="2:12" ht="15.75" customHeight="1">
      <c r="B102" s="52" t="s">
        <v>53</v>
      </c>
      <c r="C102" s="53"/>
      <c r="D102" s="36">
        <v>0</v>
      </c>
      <c r="E102" s="36">
        <v>0</v>
      </c>
      <c r="F102" s="35"/>
      <c r="G102" s="36"/>
      <c r="H102" s="36"/>
      <c r="I102" s="36">
        <v>128000</v>
      </c>
      <c r="J102" s="36">
        <v>64000</v>
      </c>
      <c r="K102" s="36">
        <v>0</v>
      </c>
      <c r="L102" s="168"/>
    </row>
    <row r="103" spans="2:12" ht="15.75" customHeight="1">
      <c r="D103" s="71"/>
      <c r="E103" s="71"/>
      <c r="F103" s="39"/>
      <c r="G103" s="71"/>
      <c r="H103" s="71"/>
      <c r="I103" s="71"/>
      <c r="J103" s="71"/>
      <c r="K103" s="71"/>
      <c r="L103" s="169"/>
    </row>
    <row r="104" spans="2:12" ht="15.75" customHeight="1"/>
    <row r="105" spans="2:12" ht="15.75" customHeight="1">
      <c r="B105" s="4" t="s">
        <v>15</v>
      </c>
      <c r="C105" s="5" t="s">
        <v>17</v>
      </c>
      <c r="D105" s="1"/>
      <c r="E105" s="1"/>
      <c r="F105" s="3"/>
      <c r="G105" s="3"/>
      <c r="H105" s="3"/>
      <c r="I105" s="3"/>
      <c r="J105" s="3"/>
      <c r="K105" s="3"/>
      <c r="L105" s="3"/>
    </row>
    <row r="106" spans="2:12" ht="15.75" customHeight="1">
      <c r="B106" s="4" t="s">
        <v>18</v>
      </c>
      <c r="C106" s="5">
        <v>104003</v>
      </c>
      <c r="D106" s="3"/>
      <c r="E106" s="3"/>
      <c r="F106" s="3"/>
      <c r="G106" s="3"/>
      <c r="H106" s="3"/>
      <c r="I106" s="3"/>
      <c r="J106" s="3"/>
      <c r="K106" s="3"/>
      <c r="L106" s="3"/>
    </row>
    <row r="107" spans="2:12" ht="15.75" customHeight="1">
      <c r="B107" s="4" t="s">
        <v>20</v>
      </c>
      <c r="C107" s="5" t="s">
        <v>4</v>
      </c>
      <c r="D107" s="3"/>
      <c r="E107" s="3"/>
      <c r="F107" s="3"/>
      <c r="G107" s="3"/>
      <c r="H107" s="3"/>
      <c r="I107" s="3"/>
      <c r="J107" s="3"/>
      <c r="K107" s="3"/>
      <c r="L107" s="3"/>
    </row>
    <row r="108" spans="2:12" ht="15.75" customHeight="1">
      <c r="B108" s="4" t="s">
        <v>23</v>
      </c>
      <c r="C108" s="5" t="s">
        <v>10</v>
      </c>
      <c r="D108" s="244" t="s">
        <v>24</v>
      </c>
      <c r="E108" s="205"/>
      <c r="F108" s="205"/>
      <c r="G108" s="205"/>
      <c r="H108" s="205"/>
      <c r="I108" s="205"/>
      <c r="J108" s="205"/>
      <c r="K108" s="205"/>
      <c r="L108" s="201"/>
    </row>
    <row r="109" spans="2:12" ht="15.75" customHeight="1">
      <c r="B109" s="4" t="s">
        <v>31</v>
      </c>
      <c r="C109" s="15" t="s">
        <v>67</v>
      </c>
      <c r="D109" s="16" t="s">
        <v>33</v>
      </c>
      <c r="E109" s="16" t="s">
        <v>37</v>
      </c>
      <c r="F109" s="18" t="s">
        <v>36</v>
      </c>
      <c r="G109" s="18" t="s">
        <v>38</v>
      </c>
      <c r="H109" s="18" t="s">
        <v>39</v>
      </c>
      <c r="I109" s="16" t="s">
        <v>40</v>
      </c>
      <c r="J109" s="16" t="s">
        <v>41</v>
      </c>
      <c r="K109" s="16" t="s">
        <v>42</v>
      </c>
      <c r="L109" s="241" t="s">
        <v>44</v>
      </c>
    </row>
    <row r="110" spans="2:12" ht="47.25" customHeight="1">
      <c r="B110" s="24" t="s">
        <v>45</v>
      </c>
      <c r="C110" s="121" t="s">
        <v>154</v>
      </c>
      <c r="D110" s="28"/>
      <c r="E110" s="28"/>
      <c r="F110" s="29"/>
      <c r="G110" s="29"/>
      <c r="H110" s="29"/>
      <c r="I110" s="28"/>
      <c r="J110" s="28"/>
      <c r="K110" s="28"/>
      <c r="L110" s="210"/>
    </row>
    <row r="111" spans="2:12" ht="89.25">
      <c r="B111" s="24" t="s">
        <v>48</v>
      </c>
      <c r="C111" s="146" t="s">
        <v>153</v>
      </c>
      <c r="D111" s="28"/>
      <c r="E111" s="28"/>
      <c r="F111" s="29"/>
      <c r="G111" s="29"/>
      <c r="H111" s="29"/>
      <c r="I111" s="28"/>
      <c r="J111" s="28"/>
      <c r="K111" s="28"/>
      <c r="L111" s="210"/>
    </row>
    <row r="112" spans="2:12" ht="30" customHeight="1">
      <c r="B112" s="24" t="s">
        <v>49</v>
      </c>
      <c r="C112" s="50" t="s">
        <v>69</v>
      </c>
      <c r="D112" s="28"/>
      <c r="E112" s="28"/>
      <c r="F112" s="29"/>
      <c r="G112" s="29"/>
      <c r="H112" s="29"/>
      <c r="I112" s="28"/>
      <c r="J112" s="28"/>
      <c r="K112" s="28"/>
      <c r="L112" s="210"/>
    </row>
    <row r="113" spans="1:12" ht="39" customHeight="1">
      <c r="B113" s="5" t="s">
        <v>71</v>
      </c>
      <c r="C113" s="102" t="s">
        <v>133</v>
      </c>
      <c r="D113" s="28"/>
      <c r="E113" s="28"/>
      <c r="F113" s="29"/>
      <c r="G113" s="29"/>
      <c r="H113" s="29"/>
      <c r="I113" s="28"/>
      <c r="J113" s="28"/>
      <c r="K113" s="28"/>
      <c r="L113" s="210"/>
    </row>
    <row r="114" spans="1:12" ht="15.75" customHeight="1">
      <c r="B114" s="51"/>
      <c r="C114" s="32" t="s">
        <v>52</v>
      </c>
      <c r="D114" s="22"/>
      <c r="E114" s="22"/>
      <c r="F114" s="23"/>
      <c r="G114" s="23"/>
      <c r="H114" s="23"/>
      <c r="I114" s="22"/>
      <c r="J114" s="22"/>
      <c r="K114" s="22"/>
      <c r="L114" s="211"/>
    </row>
    <row r="115" spans="1:12" ht="27.75" customHeight="1">
      <c r="B115" s="255" t="s">
        <v>234</v>
      </c>
      <c r="C115" s="256"/>
      <c r="D115" s="193"/>
      <c r="E115" s="193"/>
      <c r="F115" s="193"/>
      <c r="G115" s="193"/>
      <c r="H115" s="193"/>
      <c r="I115" s="196"/>
      <c r="J115" s="196">
        <v>50</v>
      </c>
      <c r="K115" s="196">
        <v>90</v>
      </c>
      <c r="L115" s="165"/>
    </row>
    <row r="116" spans="1:12" ht="46.5" customHeight="1">
      <c r="B116" s="255" t="s">
        <v>237</v>
      </c>
      <c r="C116" s="256"/>
      <c r="D116" s="193"/>
      <c r="E116" s="193"/>
      <c r="F116" s="193"/>
      <c r="G116" s="193"/>
      <c r="H116" s="193"/>
      <c r="I116" s="196"/>
      <c r="J116" s="196">
        <v>10</v>
      </c>
      <c r="K116" s="196">
        <v>20</v>
      </c>
      <c r="L116" s="165"/>
    </row>
    <row r="117" spans="1:12" ht="59.25" customHeight="1">
      <c r="B117" s="255" t="s">
        <v>235</v>
      </c>
      <c r="C117" s="256"/>
      <c r="D117" s="193"/>
      <c r="E117" s="193"/>
      <c r="F117" s="193"/>
      <c r="G117" s="193"/>
      <c r="H117" s="193"/>
      <c r="I117" s="196">
        <v>35</v>
      </c>
      <c r="J117" s="196">
        <v>50</v>
      </c>
      <c r="K117" s="196">
        <v>90</v>
      </c>
      <c r="L117" s="165"/>
    </row>
    <row r="118" spans="1:12" ht="49.5" customHeight="1">
      <c r="B118" s="257" t="s">
        <v>78</v>
      </c>
      <c r="C118" s="258"/>
      <c r="D118" s="193"/>
      <c r="E118" s="193"/>
      <c r="F118" s="193"/>
      <c r="G118" s="193"/>
      <c r="H118" s="193"/>
      <c r="I118" s="196">
        <v>80</v>
      </c>
      <c r="J118" s="196">
        <v>20</v>
      </c>
      <c r="K118" s="196">
        <v>0</v>
      </c>
      <c r="L118" s="165"/>
    </row>
    <row r="119" spans="1:12" ht="37.5" customHeight="1">
      <c r="B119" s="255" t="s">
        <v>236</v>
      </c>
      <c r="C119" s="256"/>
      <c r="D119" s="193"/>
      <c r="E119" s="193"/>
      <c r="F119" s="193"/>
      <c r="G119" s="193"/>
      <c r="H119" s="193"/>
      <c r="I119" s="196"/>
      <c r="J119" s="196">
        <v>50</v>
      </c>
      <c r="K119" s="196">
        <v>70</v>
      </c>
      <c r="L119" s="165"/>
    </row>
    <row r="120" spans="1:12" ht="38.25" customHeight="1">
      <c r="B120" s="255" t="s">
        <v>249</v>
      </c>
      <c r="C120" s="256"/>
      <c r="D120" s="193"/>
      <c r="E120" s="193"/>
      <c r="F120" s="193"/>
      <c r="G120" s="193"/>
      <c r="H120" s="193"/>
      <c r="I120" s="196">
        <v>74.999999999999986</v>
      </c>
      <c r="J120" s="196">
        <v>24.999999999999996</v>
      </c>
      <c r="K120" s="196">
        <v>0</v>
      </c>
      <c r="L120" s="165"/>
    </row>
    <row r="121" spans="1:12" ht="15.75" customHeight="1">
      <c r="B121" s="255" t="s">
        <v>79</v>
      </c>
      <c r="C121" s="256"/>
      <c r="D121" s="193"/>
      <c r="E121" s="193"/>
      <c r="F121" s="193"/>
      <c r="G121" s="193"/>
      <c r="H121" s="193"/>
      <c r="I121" s="196">
        <v>60</v>
      </c>
      <c r="J121" s="196">
        <v>40</v>
      </c>
      <c r="K121" s="196">
        <v>0</v>
      </c>
      <c r="L121" s="165"/>
    </row>
    <row r="122" spans="1:12" ht="30.75" customHeight="1">
      <c r="B122" s="255" t="s">
        <v>80</v>
      </c>
      <c r="C122" s="256"/>
      <c r="D122" s="193"/>
      <c r="E122" s="193"/>
      <c r="F122" s="193"/>
      <c r="G122" s="193"/>
      <c r="H122" s="193"/>
      <c r="I122" s="196">
        <v>100</v>
      </c>
      <c r="J122" s="196">
        <v>0</v>
      </c>
      <c r="K122" s="196">
        <v>0</v>
      </c>
      <c r="L122" s="165"/>
    </row>
    <row r="123" spans="1:12" ht="15.75" customHeight="1">
      <c r="B123" s="105" t="s">
        <v>53</v>
      </c>
      <c r="C123" s="106"/>
      <c r="D123" s="107">
        <v>0</v>
      </c>
      <c r="E123" s="107">
        <v>0</v>
      </c>
      <c r="F123" s="108"/>
      <c r="G123" s="107"/>
      <c r="H123" s="107"/>
      <c r="I123" s="109">
        <v>1738038.7</v>
      </c>
      <c r="J123" s="109">
        <v>296788.5</v>
      </c>
      <c r="K123" s="107">
        <v>0</v>
      </c>
      <c r="L123" s="110"/>
    </row>
    <row r="124" spans="1:12" ht="15.75" customHeight="1">
      <c r="B124" s="69"/>
      <c r="C124" s="70"/>
      <c r="D124" s="71"/>
      <c r="E124" s="71"/>
      <c r="F124" s="39"/>
      <c r="G124" s="71"/>
      <c r="H124" s="71"/>
      <c r="I124" s="71"/>
      <c r="J124" s="71"/>
      <c r="K124" s="71"/>
      <c r="L124" s="72"/>
    </row>
    <row r="125" spans="1:12" ht="15.75" customHeight="1">
      <c r="A125" s="44" t="s">
        <v>63</v>
      </c>
      <c r="B125" s="37"/>
      <c r="C125" s="37"/>
      <c r="D125" s="39"/>
      <c r="E125" s="39"/>
      <c r="F125" s="39"/>
      <c r="G125" s="39"/>
      <c r="H125" s="39"/>
      <c r="I125" s="39"/>
      <c r="J125" s="39"/>
      <c r="K125" s="39"/>
      <c r="L125" s="39"/>
    </row>
    <row r="126" spans="1:12" ht="15.75" customHeight="1">
      <c r="B126" s="37"/>
      <c r="C126" s="37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1:12" ht="15.75" customHeight="1">
      <c r="B127" s="37"/>
      <c r="C127" s="37"/>
      <c r="D127" s="39"/>
      <c r="E127" s="39"/>
      <c r="F127" s="39"/>
      <c r="G127" s="39"/>
      <c r="H127" s="39"/>
      <c r="I127" s="39"/>
      <c r="J127" s="39"/>
      <c r="K127" s="39"/>
      <c r="L127" s="39"/>
    </row>
    <row r="128" spans="1:12" ht="15.75" customHeight="1">
      <c r="B128" s="4" t="s">
        <v>15</v>
      </c>
      <c r="C128" s="5" t="s">
        <v>17</v>
      </c>
      <c r="D128" s="1"/>
      <c r="E128" s="1"/>
      <c r="F128" s="3"/>
      <c r="G128" s="3"/>
      <c r="H128" s="3"/>
      <c r="I128" s="3"/>
      <c r="J128" s="3"/>
      <c r="K128" s="3"/>
      <c r="L128" s="3"/>
    </row>
    <row r="129" spans="1:12" ht="15.75" customHeight="1">
      <c r="B129" s="4" t="s">
        <v>18</v>
      </c>
      <c r="C129" s="5">
        <v>104003</v>
      </c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5.75" customHeight="1">
      <c r="B130" s="4" t="s">
        <v>20</v>
      </c>
      <c r="C130" s="5" t="s">
        <v>4</v>
      </c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5.75" customHeight="1">
      <c r="B131" s="4" t="s">
        <v>23</v>
      </c>
      <c r="C131" s="5" t="s">
        <v>10</v>
      </c>
      <c r="D131" s="244" t="s">
        <v>24</v>
      </c>
      <c r="E131" s="205"/>
      <c r="F131" s="205"/>
      <c r="G131" s="205"/>
      <c r="H131" s="205"/>
      <c r="I131" s="205"/>
      <c r="J131" s="205"/>
      <c r="K131" s="205"/>
      <c r="L131" s="201"/>
    </row>
    <row r="132" spans="1:12" ht="15.75" customHeight="1">
      <c r="B132" s="4" t="s">
        <v>31</v>
      </c>
      <c r="C132" s="15" t="s">
        <v>67</v>
      </c>
      <c r="D132" s="16" t="s">
        <v>33</v>
      </c>
      <c r="E132" s="16" t="s">
        <v>37</v>
      </c>
      <c r="F132" s="18" t="s">
        <v>36</v>
      </c>
      <c r="G132" s="18" t="s">
        <v>38</v>
      </c>
      <c r="H132" s="18" t="s">
        <v>39</v>
      </c>
      <c r="I132" s="16" t="s">
        <v>40</v>
      </c>
      <c r="J132" s="16" t="s">
        <v>41</v>
      </c>
      <c r="K132" s="16" t="s">
        <v>42</v>
      </c>
      <c r="L132" s="241" t="s">
        <v>44</v>
      </c>
    </row>
    <row r="133" spans="1:12" ht="50.25" customHeight="1">
      <c r="B133" s="24" t="s">
        <v>45</v>
      </c>
      <c r="C133" s="48" t="s">
        <v>207</v>
      </c>
      <c r="D133" s="28"/>
      <c r="E133" s="28"/>
      <c r="F133" s="29"/>
      <c r="G133" s="29"/>
      <c r="H133" s="29"/>
      <c r="I133" s="28"/>
      <c r="J133" s="28"/>
      <c r="K133" s="28"/>
      <c r="L133" s="210"/>
    </row>
    <row r="134" spans="1:12" ht="25.5">
      <c r="B134" s="24" t="s">
        <v>48</v>
      </c>
      <c r="C134" s="5" t="s">
        <v>155</v>
      </c>
      <c r="D134" s="28"/>
      <c r="E134" s="28"/>
      <c r="F134" s="29"/>
      <c r="G134" s="29"/>
      <c r="H134" s="29"/>
      <c r="I134" s="28"/>
      <c r="J134" s="28"/>
      <c r="K134" s="28"/>
      <c r="L134" s="210"/>
    </row>
    <row r="135" spans="1:12" ht="31.5" customHeight="1">
      <c r="B135" s="24" t="s">
        <v>49</v>
      </c>
      <c r="C135" s="104" t="s">
        <v>69</v>
      </c>
      <c r="D135" s="28"/>
      <c r="E135" s="28"/>
      <c r="F135" s="29"/>
      <c r="G135" s="29"/>
      <c r="H135" s="29"/>
      <c r="I135" s="28"/>
      <c r="J135" s="28"/>
      <c r="K135" s="28"/>
      <c r="L135" s="210"/>
    </row>
    <row r="136" spans="1:12" ht="53.25" customHeight="1">
      <c r="B136" s="5" t="s">
        <v>71</v>
      </c>
      <c r="C136" s="5" t="s">
        <v>138</v>
      </c>
      <c r="D136" s="28"/>
      <c r="E136" s="28"/>
      <c r="F136" s="29"/>
      <c r="G136" s="29"/>
      <c r="H136" s="29"/>
      <c r="I136" s="28"/>
      <c r="J136" s="28"/>
      <c r="K136" s="28"/>
      <c r="L136" s="210"/>
    </row>
    <row r="137" spans="1:12" ht="15.75" customHeight="1">
      <c r="B137" s="51"/>
      <c r="C137" s="32" t="s">
        <v>52</v>
      </c>
      <c r="D137" s="22"/>
      <c r="E137" s="22"/>
      <c r="F137" s="23"/>
      <c r="G137" s="23"/>
      <c r="H137" s="23"/>
      <c r="I137" s="22"/>
      <c r="J137" s="22"/>
      <c r="K137" s="22"/>
      <c r="L137" s="210"/>
    </row>
    <row r="138" spans="1:12" ht="15.75" customHeight="1">
      <c r="B138" s="52" t="s">
        <v>53</v>
      </c>
      <c r="C138" s="53"/>
      <c r="D138" s="36">
        <v>0</v>
      </c>
      <c r="E138" s="36">
        <v>0</v>
      </c>
      <c r="F138" s="35"/>
      <c r="G138" s="36"/>
      <c r="H138" s="36"/>
      <c r="I138" s="36">
        <v>4509000</v>
      </c>
      <c r="J138" s="35">
        <v>0</v>
      </c>
      <c r="K138" s="36">
        <v>0</v>
      </c>
      <c r="L138" s="54">
        <v>2021</v>
      </c>
    </row>
    <row r="139" spans="1:12" ht="15.75" customHeight="1">
      <c r="A139" s="44" t="s">
        <v>63</v>
      </c>
      <c r="B139" s="37"/>
      <c r="C139" s="37"/>
      <c r="D139" s="39"/>
      <c r="E139" s="39"/>
      <c r="F139" s="39"/>
      <c r="G139" s="39"/>
      <c r="H139" s="39"/>
      <c r="I139" s="39"/>
      <c r="J139" s="39"/>
      <c r="K139" s="39"/>
      <c r="L139" s="39"/>
    </row>
    <row r="140" spans="1:12" ht="15.75" customHeight="1">
      <c r="B140" s="37"/>
      <c r="C140" s="37"/>
      <c r="D140" s="39"/>
      <c r="E140" s="39"/>
      <c r="F140" s="39"/>
      <c r="G140" s="39"/>
      <c r="H140" s="39"/>
      <c r="I140" s="39"/>
      <c r="J140" s="39"/>
      <c r="K140" s="39"/>
      <c r="L140" s="39"/>
    </row>
    <row r="141" spans="1:12" ht="15.75" customHeight="1">
      <c r="B141" s="37"/>
      <c r="C141" s="37"/>
      <c r="D141" s="39"/>
      <c r="E141" s="39"/>
      <c r="F141" s="39"/>
      <c r="G141" s="39"/>
      <c r="H141" s="39"/>
      <c r="I141" s="39"/>
      <c r="J141" s="39"/>
      <c r="K141" s="39"/>
      <c r="L141" s="39"/>
    </row>
    <row r="142" spans="1:12" ht="15.75" customHeight="1">
      <c r="B142" s="4" t="s">
        <v>15</v>
      </c>
      <c r="C142" s="5" t="s">
        <v>17</v>
      </c>
      <c r="D142" s="1"/>
      <c r="E142" s="1"/>
      <c r="F142" s="3"/>
      <c r="G142" s="3"/>
      <c r="H142" s="3"/>
      <c r="I142" s="3"/>
      <c r="J142" s="3"/>
      <c r="K142" s="3"/>
      <c r="L142" s="3"/>
    </row>
    <row r="143" spans="1:12" ht="15.75" customHeight="1">
      <c r="B143" s="4" t="s">
        <v>18</v>
      </c>
      <c r="C143" s="5">
        <v>104003</v>
      </c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5.75" customHeight="1">
      <c r="B144" s="4" t="s">
        <v>20</v>
      </c>
      <c r="C144" s="5" t="s">
        <v>4</v>
      </c>
      <c r="D144" s="3"/>
      <c r="E144" s="3"/>
      <c r="F144" s="3"/>
      <c r="G144" s="3"/>
      <c r="H144" s="3"/>
      <c r="I144" s="3"/>
      <c r="J144" s="3"/>
      <c r="K144" s="3"/>
      <c r="L144" s="3"/>
    </row>
    <row r="145" spans="2:14" ht="15.75" customHeight="1">
      <c r="B145" s="4" t="s">
        <v>23</v>
      </c>
      <c r="C145" s="5" t="s">
        <v>10</v>
      </c>
      <c r="D145" s="244" t="s">
        <v>24</v>
      </c>
      <c r="E145" s="205"/>
      <c r="F145" s="205"/>
      <c r="G145" s="205"/>
      <c r="H145" s="205"/>
      <c r="I145" s="205"/>
      <c r="J145" s="205"/>
      <c r="K145" s="205"/>
      <c r="L145" s="270"/>
    </row>
    <row r="146" spans="2:14" ht="15.75" customHeight="1">
      <c r="B146" s="4" t="s">
        <v>31</v>
      </c>
      <c r="C146" s="15" t="s">
        <v>67</v>
      </c>
      <c r="D146" s="16" t="s">
        <v>33</v>
      </c>
      <c r="E146" s="16" t="s">
        <v>37</v>
      </c>
      <c r="F146" s="18" t="s">
        <v>36</v>
      </c>
      <c r="G146" s="18" t="s">
        <v>38</v>
      </c>
      <c r="H146" s="18" t="s">
        <v>39</v>
      </c>
      <c r="I146" s="16" t="s">
        <v>40</v>
      </c>
      <c r="J146" s="16" t="s">
        <v>41</v>
      </c>
      <c r="K146" s="142" t="s">
        <v>42</v>
      </c>
      <c r="L146" s="271" t="s">
        <v>44</v>
      </c>
    </row>
    <row r="147" spans="2:14" ht="50.25" customHeight="1">
      <c r="B147" s="24" t="s">
        <v>45</v>
      </c>
      <c r="C147" s="48" t="s">
        <v>208</v>
      </c>
      <c r="D147" s="28"/>
      <c r="E147" s="28"/>
      <c r="F147" s="29"/>
      <c r="G147" s="29"/>
      <c r="H147" s="29"/>
      <c r="I147" s="28"/>
      <c r="J147" s="28"/>
      <c r="K147" s="143"/>
      <c r="L147" s="272"/>
    </row>
    <row r="148" spans="2:14" ht="38.25">
      <c r="B148" s="24" t="s">
        <v>48</v>
      </c>
      <c r="C148" s="45" t="s">
        <v>156</v>
      </c>
      <c r="D148" s="28"/>
      <c r="E148" s="28"/>
      <c r="F148" s="29"/>
      <c r="G148" s="29"/>
      <c r="H148" s="29"/>
      <c r="I148" s="28"/>
      <c r="J148" s="28"/>
      <c r="K148" s="143"/>
      <c r="L148" s="272"/>
    </row>
    <row r="149" spans="2:14" ht="15.75" customHeight="1">
      <c r="B149" s="24" t="s">
        <v>49</v>
      </c>
      <c r="C149" s="104" t="s">
        <v>69</v>
      </c>
      <c r="D149" s="28"/>
      <c r="E149" s="28"/>
      <c r="F149" s="29"/>
      <c r="G149" s="29"/>
      <c r="H149" s="29"/>
      <c r="I149" s="28"/>
      <c r="J149" s="28"/>
      <c r="K149" s="143"/>
      <c r="L149" s="272"/>
    </row>
    <row r="150" spans="2:14" ht="42.75" customHeight="1">
      <c r="B150" s="5" t="s">
        <v>71</v>
      </c>
      <c r="C150" s="5" t="s">
        <v>143</v>
      </c>
      <c r="D150" s="28"/>
      <c r="E150" s="28"/>
      <c r="F150" s="29"/>
      <c r="G150" s="29"/>
      <c r="H150" s="29"/>
      <c r="I150" s="28"/>
      <c r="J150" s="28"/>
      <c r="K150" s="143"/>
      <c r="L150" s="272"/>
    </row>
    <row r="151" spans="2:14" ht="15.75" customHeight="1">
      <c r="B151" s="51"/>
      <c r="C151" s="32" t="s">
        <v>52</v>
      </c>
      <c r="D151" s="22"/>
      <c r="E151" s="22"/>
      <c r="F151" s="23"/>
      <c r="G151" s="23"/>
      <c r="H151" s="23"/>
      <c r="I151" s="22"/>
      <c r="J151" s="22"/>
      <c r="K151" s="144"/>
      <c r="L151" s="273"/>
    </row>
    <row r="152" spans="2:14" ht="15" customHeight="1">
      <c r="B152" s="259" t="s">
        <v>74</v>
      </c>
      <c r="C152" s="201"/>
      <c r="D152" s="60"/>
      <c r="E152" s="35"/>
      <c r="F152" s="35"/>
      <c r="G152" s="35"/>
      <c r="H152" s="35"/>
      <c r="I152" s="35">
        <v>48</v>
      </c>
      <c r="J152" s="35">
        <v>72</v>
      </c>
      <c r="K152" s="166"/>
      <c r="L152" s="145"/>
      <c r="N152">
        <v>75</v>
      </c>
    </row>
    <row r="153" spans="2:14" ht="15" customHeight="1">
      <c r="B153" s="259" t="s">
        <v>76</v>
      </c>
      <c r="C153" s="201"/>
      <c r="D153" s="60"/>
      <c r="E153" s="35"/>
      <c r="F153" s="35"/>
      <c r="G153" s="35"/>
      <c r="H153" s="35"/>
      <c r="I153" s="35">
        <v>124</v>
      </c>
      <c r="J153" s="35">
        <v>96</v>
      </c>
      <c r="K153" s="166"/>
      <c r="L153" s="145"/>
    </row>
    <row r="154" spans="2:14" ht="15.75" customHeight="1">
      <c r="B154" s="52" t="s">
        <v>53</v>
      </c>
      <c r="C154" s="53"/>
      <c r="D154" s="36">
        <v>0</v>
      </c>
      <c r="E154" s="36">
        <v>0</v>
      </c>
      <c r="F154" s="35"/>
      <c r="G154" s="36"/>
      <c r="H154" s="36"/>
      <c r="I154" s="36">
        <v>90000</v>
      </c>
      <c r="J154" s="36">
        <v>108000</v>
      </c>
      <c r="K154" s="167">
        <v>0</v>
      </c>
      <c r="L154" s="145"/>
    </row>
    <row r="155" spans="2:14" ht="15.75" customHeight="1">
      <c r="B155" s="111"/>
      <c r="C155" s="112"/>
      <c r="D155" s="9"/>
      <c r="E155" s="3"/>
      <c r="F155" s="3"/>
      <c r="G155" s="3"/>
      <c r="H155" s="3"/>
      <c r="I155" s="3"/>
      <c r="J155" s="3"/>
      <c r="K155" s="3"/>
      <c r="L155" s="3"/>
    </row>
    <row r="156" spans="2:14" ht="15.75" customHeight="1">
      <c r="B156" s="4" t="s">
        <v>15</v>
      </c>
      <c r="C156" s="5" t="s">
        <v>17</v>
      </c>
      <c r="D156" s="1"/>
      <c r="E156" s="1"/>
      <c r="F156" s="3"/>
      <c r="G156" s="3"/>
      <c r="H156" s="3"/>
      <c r="I156" s="3"/>
      <c r="J156" s="3"/>
      <c r="K156" s="3"/>
      <c r="L156" s="3"/>
    </row>
    <row r="157" spans="2:14" ht="15.75" customHeight="1">
      <c r="B157" s="4" t="s">
        <v>18</v>
      </c>
      <c r="C157" s="5">
        <v>104003</v>
      </c>
      <c r="D157" s="3"/>
      <c r="E157" s="3"/>
      <c r="F157" s="3"/>
      <c r="G157" s="3"/>
      <c r="H157" s="3"/>
      <c r="I157" s="3"/>
      <c r="J157" s="3"/>
      <c r="K157" s="3"/>
      <c r="L157" s="3"/>
    </row>
    <row r="158" spans="2:14" ht="15.75" customHeight="1">
      <c r="B158" s="4" t="s">
        <v>20</v>
      </c>
      <c r="C158" s="5" t="s">
        <v>4</v>
      </c>
      <c r="D158" s="3"/>
      <c r="E158" s="3"/>
      <c r="F158" s="3"/>
      <c r="G158" s="3"/>
      <c r="H158" s="3"/>
      <c r="I158" s="3"/>
      <c r="J158" s="3"/>
      <c r="K158" s="3"/>
      <c r="L158" s="3"/>
    </row>
    <row r="159" spans="2:14" ht="15.75" customHeight="1">
      <c r="B159" s="4" t="s">
        <v>23</v>
      </c>
      <c r="C159" s="5" t="s">
        <v>10</v>
      </c>
      <c r="D159" s="244" t="s">
        <v>24</v>
      </c>
      <c r="E159" s="205"/>
      <c r="F159" s="205"/>
      <c r="G159" s="205"/>
      <c r="H159" s="205"/>
      <c r="I159" s="205"/>
      <c r="J159" s="205"/>
      <c r="K159" s="205"/>
      <c r="L159" s="201"/>
    </row>
    <row r="160" spans="2:14" ht="15.75" customHeight="1">
      <c r="B160" s="4" t="s">
        <v>31</v>
      </c>
      <c r="C160" s="15" t="s">
        <v>67</v>
      </c>
      <c r="D160" s="16" t="s">
        <v>33</v>
      </c>
      <c r="E160" s="16" t="s">
        <v>37</v>
      </c>
      <c r="F160" s="18" t="s">
        <v>36</v>
      </c>
      <c r="G160" s="18" t="s">
        <v>38</v>
      </c>
      <c r="H160" s="18" t="s">
        <v>39</v>
      </c>
      <c r="I160" s="16" t="s">
        <v>40</v>
      </c>
      <c r="J160" s="16" t="s">
        <v>41</v>
      </c>
      <c r="K160" s="16" t="s">
        <v>42</v>
      </c>
      <c r="L160" s="241" t="s">
        <v>44</v>
      </c>
    </row>
    <row r="161" spans="2:12" ht="26.25" customHeight="1">
      <c r="B161" s="24" t="s">
        <v>45</v>
      </c>
      <c r="C161" s="48" t="s">
        <v>144</v>
      </c>
      <c r="D161" s="28"/>
      <c r="E161" s="28"/>
      <c r="F161" s="29"/>
      <c r="G161" s="29"/>
      <c r="H161" s="29"/>
      <c r="I161" s="28"/>
      <c r="J161" s="28"/>
      <c r="K161" s="28"/>
      <c r="L161" s="210"/>
    </row>
    <row r="162" spans="2:12" ht="130.5" customHeight="1">
      <c r="B162" s="24" t="s">
        <v>48</v>
      </c>
      <c r="C162" s="45" t="s">
        <v>145</v>
      </c>
      <c r="D162" s="28"/>
      <c r="E162" s="28"/>
      <c r="F162" s="29"/>
      <c r="G162" s="29"/>
      <c r="H162" s="29"/>
      <c r="I162" s="28"/>
      <c r="J162" s="28"/>
      <c r="K162" s="28"/>
      <c r="L162" s="210"/>
    </row>
    <row r="163" spans="2:12" ht="30.75" customHeight="1">
      <c r="B163" s="24" t="s">
        <v>49</v>
      </c>
      <c r="C163" s="50" t="s">
        <v>69</v>
      </c>
      <c r="D163" s="28"/>
      <c r="E163" s="28"/>
      <c r="F163" s="29"/>
      <c r="G163" s="29"/>
      <c r="H163" s="29"/>
      <c r="I163" s="28"/>
      <c r="J163" s="28"/>
      <c r="K163" s="28"/>
      <c r="L163" s="210"/>
    </row>
    <row r="164" spans="2:12" ht="15.75" customHeight="1">
      <c r="B164" s="5" t="s">
        <v>71</v>
      </c>
      <c r="C164" s="5" t="s">
        <v>144</v>
      </c>
      <c r="D164" s="28"/>
      <c r="E164" s="28"/>
      <c r="F164" s="29"/>
      <c r="G164" s="29"/>
      <c r="H164" s="29"/>
      <c r="I164" s="28"/>
      <c r="J164" s="28"/>
      <c r="K164" s="28"/>
      <c r="L164" s="210"/>
    </row>
    <row r="165" spans="2:12" ht="15.75" customHeight="1">
      <c r="B165" s="51"/>
      <c r="C165" s="32" t="s">
        <v>52</v>
      </c>
      <c r="D165" s="22"/>
      <c r="E165" s="22"/>
      <c r="F165" s="23"/>
      <c r="G165" s="23"/>
      <c r="H165" s="23"/>
      <c r="I165" s="22"/>
      <c r="J165" s="22"/>
      <c r="K165" s="22"/>
      <c r="L165" s="211"/>
    </row>
    <row r="166" spans="2:12" ht="15" customHeight="1">
      <c r="B166" s="259" t="s">
        <v>140</v>
      </c>
      <c r="C166" s="201"/>
      <c r="D166" s="60"/>
      <c r="E166" s="35"/>
      <c r="F166" s="35"/>
      <c r="G166" s="35"/>
      <c r="H166" s="35"/>
      <c r="I166" s="35">
        <v>2</v>
      </c>
      <c r="J166" s="35">
        <v>0</v>
      </c>
      <c r="K166" s="35"/>
      <c r="L166" s="168"/>
    </row>
    <row r="167" spans="2:12" ht="15.75" customHeight="1">
      <c r="B167" s="52" t="s">
        <v>53</v>
      </c>
      <c r="C167" s="53"/>
      <c r="D167" s="36">
        <v>0</v>
      </c>
      <c r="E167" s="36">
        <v>0</v>
      </c>
      <c r="F167" s="35"/>
      <c r="G167" s="36"/>
      <c r="H167" s="36"/>
      <c r="I167" s="36">
        <v>21300</v>
      </c>
      <c r="J167" s="36">
        <v>0</v>
      </c>
      <c r="K167" s="36">
        <v>0</v>
      </c>
      <c r="L167" s="168"/>
    </row>
    <row r="168" spans="2:12" ht="15.75" customHeight="1">
      <c r="B168" s="122"/>
      <c r="C168" s="122"/>
      <c r="D168" s="71"/>
      <c r="E168" s="71"/>
      <c r="F168" s="39"/>
      <c r="G168" s="71"/>
      <c r="H168" s="71"/>
      <c r="I168" s="71"/>
      <c r="J168" s="71"/>
      <c r="K168" s="71"/>
      <c r="L168" s="169"/>
    </row>
    <row r="169" spans="2:12" ht="14.25" customHeight="1">
      <c r="B169" s="111"/>
      <c r="C169" s="112"/>
      <c r="D169" s="9"/>
      <c r="E169" s="3"/>
      <c r="F169" s="3"/>
      <c r="G169" s="3"/>
      <c r="H169" s="3"/>
      <c r="I169" s="3"/>
      <c r="J169" s="3"/>
      <c r="K169" s="3"/>
      <c r="L169" s="3"/>
    </row>
    <row r="170" spans="2:12" ht="15.75" hidden="1" customHeight="1">
      <c r="B170" s="111"/>
      <c r="C170" s="112"/>
      <c r="D170" s="9"/>
      <c r="E170" s="3"/>
      <c r="F170" s="3"/>
      <c r="G170" s="3"/>
      <c r="H170" s="3"/>
      <c r="I170" s="3"/>
      <c r="J170" s="3"/>
      <c r="K170" s="3"/>
      <c r="L170" s="3"/>
    </row>
    <row r="171" spans="2:12" ht="15.75" hidden="1" customHeight="1">
      <c r="B171" s="111"/>
      <c r="C171" s="112"/>
      <c r="D171" s="9"/>
      <c r="E171" s="3"/>
      <c r="F171" s="3"/>
      <c r="G171" s="3"/>
      <c r="H171" s="3"/>
      <c r="I171" s="3"/>
      <c r="J171" s="3"/>
      <c r="K171" s="3"/>
      <c r="L171" s="3"/>
    </row>
    <row r="172" spans="2:12" ht="15.75" hidden="1" customHeight="1">
      <c r="B172" s="111"/>
      <c r="C172" s="112"/>
      <c r="D172" s="9"/>
      <c r="E172" s="3"/>
      <c r="F172" s="3"/>
      <c r="G172" s="3"/>
      <c r="H172" s="3"/>
      <c r="I172" s="3"/>
      <c r="J172" s="3"/>
      <c r="K172" s="3"/>
      <c r="L172" s="3"/>
    </row>
    <row r="173" spans="2:12" ht="15.75" hidden="1" customHeight="1">
      <c r="B173" s="111"/>
      <c r="C173" s="112"/>
      <c r="D173" s="9"/>
      <c r="E173" s="3"/>
      <c r="F173" s="3"/>
      <c r="G173" s="3"/>
      <c r="H173" s="3"/>
      <c r="I173" s="3"/>
      <c r="J173" s="3"/>
      <c r="K173" s="3"/>
      <c r="L173" s="3"/>
    </row>
    <row r="174" spans="2:12" ht="15.75" hidden="1" customHeight="1">
      <c r="B174" s="111"/>
      <c r="C174" s="112"/>
      <c r="D174" s="9"/>
      <c r="E174" s="3"/>
      <c r="F174" s="3"/>
      <c r="G174" s="3"/>
      <c r="H174" s="3"/>
      <c r="I174" s="3"/>
      <c r="J174" s="3"/>
      <c r="K174" s="3"/>
      <c r="L174" s="3"/>
    </row>
    <row r="175" spans="2:12" ht="15.75" hidden="1" customHeight="1">
      <c r="B175" s="111"/>
      <c r="C175" s="112"/>
      <c r="D175" s="9"/>
      <c r="E175" s="3"/>
      <c r="F175" s="3"/>
      <c r="G175" s="3"/>
      <c r="H175" s="3"/>
      <c r="I175" s="3"/>
      <c r="J175" s="3"/>
      <c r="K175" s="3"/>
      <c r="L175" s="3"/>
    </row>
    <row r="176" spans="2:12" ht="15.75" customHeight="1">
      <c r="B176" s="8" t="s">
        <v>7</v>
      </c>
      <c r="C176" s="8" t="s">
        <v>9</v>
      </c>
      <c r="D176" s="3"/>
      <c r="E176" s="3"/>
      <c r="F176" s="3"/>
      <c r="G176" s="3"/>
      <c r="H176" s="3"/>
      <c r="I176" s="3"/>
      <c r="J176" s="3"/>
      <c r="K176" s="3"/>
      <c r="L176" s="3"/>
    </row>
    <row r="177" spans="2:17" ht="15.75" customHeight="1">
      <c r="B177" s="5" t="s">
        <v>10</v>
      </c>
      <c r="C177" s="74" t="s">
        <v>56</v>
      </c>
      <c r="D177" s="9"/>
      <c r="E177" s="3"/>
      <c r="F177" s="3"/>
      <c r="G177" s="3"/>
      <c r="H177" s="3"/>
      <c r="I177" s="3"/>
      <c r="J177" s="3"/>
      <c r="K177" s="3"/>
      <c r="L177" s="3"/>
    </row>
    <row r="178" spans="2:17" ht="38.25" customHeight="1">
      <c r="B178" s="10" t="s">
        <v>12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2:17" ht="15.75" customHeight="1">
      <c r="B179" s="11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2:17" ht="15.75" customHeight="1"/>
    <row r="181" spans="2:17" ht="15.75" customHeight="1"/>
    <row r="182" spans="2:17" ht="15.75" customHeight="1">
      <c r="B182" s="4" t="s">
        <v>15</v>
      </c>
      <c r="C182" s="5" t="s">
        <v>17</v>
      </c>
      <c r="D182" s="1"/>
      <c r="E182" s="1"/>
      <c r="F182" s="3"/>
      <c r="G182" s="3"/>
      <c r="H182" s="3"/>
      <c r="I182" s="3"/>
      <c r="J182" s="3"/>
      <c r="K182" s="3"/>
      <c r="L182" s="3"/>
    </row>
    <row r="183" spans="2:17" ht="15.75" customHeight="1">
      <c r="B183" s="4" t="s">
        <v>18</v>
      </c>
      <c r="C183" s="5">
        <v>104003</v>
      </c>
      <c r="D183" s="3"/>
      <c r="E183" s="3"/>
      <c r="F183" s="3"/>
      <c r="G183" s="3"/>
      <c r="H183" s="3"/>
      <c r="I183" s="3"/>
      <c r="J183" s="3"/>
      <c r="K183" s="3"/>
      <c r="L183" s="3"/>
    </row>
    <row r="184" spans="2:17" ht="15.75" customHeight="1">
      <c r="B184" s="4" t="s">
        <v>20</v>
      </c>
      <c r="C184" s="5" t="s">
        <v>4</v>
      </c>
      <c r="D184" s="3"/>
      <c r="E184" s="3"/>
      <c r="F184" s="3"/>
      <c r="G184" s="3"/>
      <c r="H184" s="3"/>
      <c r="I184" s="3"/>
      <c r="J184" s="3"/>
      <c r="K184" s="3"/>
      <c r="L184" s="3"/>
    </row>
    <row r="185" spans="2:17" ht="15.75" customHeight="1">
      <c r="B185" s="4" t="s">
        <v>23</v>
      </c>
      <c r="C185" s="5" t="s">
        <v>10</v>
      </c>
      <c r="D185" s="262" t="s">
        <v>24</v>
      </c>
      <c r="E185" s="263"/>
      <c r="F185" s="263"/>
      <c r="G185" s="263"/>
      <c r="H185" s="263"/>
      <c r="I185" s="263"/>
      <c r="J185" s="263"/>
      <c r="K185" s="263"/>
      <c r="L185" s="264"/>
    </row>
    <row r="186" spans="2:17" ht="25.5" customHeight="1">
      <c r="B186" s="4" t="s">
        <v>31</v>
      </c>
      <c r="C186" s="15" t="s">
        <v>32</v>
      </c>
      <c r="D186" s="16" t="s">
        <v>33</v>
      </c>
      <c r="E186" s="16" t="s">
        <v>37</v>
      </c>
      <c r="F186" s="18" t="s">
        <v>36</v>
      </c>
      <c r="G186" s="18" t="s">
        <v>38</v>
      </c>
      <c r="H186" s="18" t="s">
        <v>39</v>
      </c>
      <c r="I186" s="16" t="s">
        <v>40</v>
      </c>
      <c r="J186" s="16" t="s">
        <v>41</v>
      </c>
      <c r="K186" s="16" t="s">
        <v>42</v>
      </c>
      <c r="L186" s="265" t="s">
        <v>44</v>
      </c>
      <c r="Q186">
        <v>1</v>
      </c>
    </row>
    <row r="187" spans="2:17" ht="30.75" customHeight="1">
      <c r="B187" s="24" t="s">
        <v>45</v>
      </c>
      <c r="C187" s="162" t="s">
        <v>179</v>
      </c>
      <c r="D187" s="28"/>
      <c r="E187" s="28"/>
      <c r="F187" s="29"/>
      <c r="G187" s="29"/>
      <c r="H187" s="29"/>
      <c r="I187" s="28"/>
      <c r="J187" s="28"/>
      <c r="K187" s="28"/>
      <c r="L187" s="266"/>
    </row>
    <row r="188" spans="2:17" ht="38.25" customHeight="1">
      <c r="B188" s="24" t="s">
        <v>48</v>
      </c>
      <c r="C188" s="41" t="s">
        <v>177</v>
      </c>
      <c r="D188" s="28"/>
      <c r="E188" s="28"/>
      <c r="F188" s="29"/>
      <c r="G188" s="29"/>
      <c r="H188" s="29"/>
      <c r="I188" s="28"/>
      <c r="J188" s="28"/>
      <c r="K188" s="28"/>
      <c r="L188" s="266"/>
    </row>
    <row r="189" spans="2:17" ht="15.75" customHeight="1">
      <c r="B189" s="24" t="s">
        <v>49</v>
      </c>
      <c r="C189" s="30" t="s">
        <v>50</v>
      </c>
      <c r="D189" s="28"/>
      <c r="E189" s="28"/>
      <c r="F189" s="29"/>
      <c r="G189" s="29"/>
      <c r="H189" s="29"/>
      <c r="I189" s="28"/>
      <c r="J189" s="28"/>
      <c r="K189" s="28"/>
      <c r="L189" s="266"/>
    </row>
    <row r="190" spans="2:17" ht="39.75" customHeight="1">
      <c r="B190" s="5" t="s">
        <v>51</v>
      </c>
      <c r="C190" s="5" t="s">
        <v>180</v>
      </c>
      <c r="D190" s="28"/>
      <c r="E190" s="28"/>
      <c r="F190" s="29"/>
      <c r="G190" s="29"/>
      <c r="H190" s="29"/>
      <c r="I190" s="28"/>
      <c r="J190" s="28"/>
      <c r="K190" s="28"/>
      <c r="L190" s="266"/>
    </row>
    <row r="191" spans="2:17" ht="15.75" customHeight="1">
      <c r="B191" s="268" t="s">
        <v>52</v>
      </c>
      <c r="C191" s="269"/>
      <c r="D191" s="22"/>
      <c r="E191" s="22"/>
      <c r="F191" s="23"/>
      <c r="G191" s="23"/>
      <c r="H191" s="23"/>
      <c r="I191" s="22"/>
      <c r="J191" s="22"/>
      <c r="K191" s="22"/>
      <c r="L191" s="267"/>
    </row>
    <row r="192" spans="2:17" ht="32.25" customHeight="1">
      <c r="B192" s="253" t="s">
        <v>200</v>
      </c>
      <c r="C192" s="254"/>
      <c r="D192" s="163"/>
      <c r="E192" s="163"/>
      <c r="F192" s="164"/>
      <c r="G192" s="164"/>
      <c r="H192" s="164"/>
      <c r="I192" s="163">
        <v>70</v>
      </c>
      <c r="J192" s="163">
        <v>10</v>
      </c>
      <c r="K192" s="163"/>
      <c r="L192" s="165"/>
    </row>
    <row r="193" spans="2:17" ht="15.75" customHeight="1">
      <c r="B193" s="253" t="s">
        <v>202</v>
      </c>
      <c r="C193" s="254"/>
      <c r="D193" s="163"/>
      <c r="E193" s="163"/>
      <c r="F193" s="164"/>
      <c r="G193" s="164"/>
      <c r="H193" s="164"/>
      <c r="I193" s="163">
        <v>70</v>
      </c>
      <c r="J193" s="163">
        <v>20</v>
      </c>
      <c r="K193" s="163"/>
      <c r="L193" s="165"/>
    </row>
    <row r="194" spans="2:17" ht="22.5" customHeight="1">
      <c r="B194" s="34" t="s">
        <v>53</v>
      </c>
      <c r="C194" s="53"/>
      <c r="D194" s="36">
        <v>0</v>
      </c>
      <c r="E194" s="36">
        <v>0</v>
      </c>
      <c r="F194" s="35"/>
      <c r="G194" s="35"/>
      <c r="H194" s="35"/>
      <c r="I194" s="36">
        <v>209431.2</v>
      </c>
      <c r="J194" s="36">
        <v>209431.2</v>
      </c>
      <c r="K194" s="36">
        <v>209431.2</v>
      </c>
      <c r="L194" s="54"/>
    </row>
    <row r="195" spans="2:17" ht="15.75" customHeight="1"/>
    <row r="196" spans="2:17" ht="15.75" customHeight="1">
      <c r="B196" s="4" t="s">
        <v>15</v>
      </c>
      <c r="C196" s="5" t="s">
        <v>17</v>
      </c>
      <c r="D196" s="1"/>
      <c r="E196" s="1"/>
      <c r="F196" s="3"/>
      <c r="G196" s="3"/>
      <c r="H196" s="3"/>
      <c r="I196" s="3"/>
      <c r="J196" s="3"/>
      <c r="K196" s="3"/>
      <c r="L196" s="3"/>
    </row>
    <row r="197" spans="2:17" ht="15.75" customHeight="1">
      <c r="B197" s="4" t="s">
        <v>18</v>
      </c>
      <c r="C197" s="5">
        <v>104003</v>
      </c>
      <c r="D197" s="3"/>
      <c r="E197" s="3"/>
      <c r="F197" s="3"/>
      <c r="G197" s="3"/>
      <c r="H197" s="3"/>
      <c r="I197" s="3"/>
      <c r="J197" s="3"/>
      <c r="K197" s="3"/>
      <c r="L197" s="3"/>
    </row>
    <row r="198" spans="2:17" ht="15.75" customHeight="1">
      <c r="B198" s="4" t="s">
        <v>20</v>
      </c>
      <c r="C198" s="5" t="s">
        <v>4</v>
      </c>
      <c r="D198" s="3"/>
      <c r="E198" s="3"/>
      <c r="F198" s="3"/>
      <c r="G198" s="3"/>
      <c r="H198" s="3"/>
      <c r="I198" s="3"/>
      <c r="J198" s="3"/>
      <c r="K198" s="3"/>
      <c r="L198" s="3"/>
    </row>
    <row r="199" spans="2:17" ht="15.75" customHeight="1">
      <c r="B199" s="4" t="s">
        <v>23</v>
      </c>
      <c r="C199" s="5" t="s">
        <v>10</v>
      </c>
      <c r="D199" s="262" t="s">
        <v>24</v>
      </c>
      <c r="E199" s="263"/>
      <c r="F199" s="263"/>
      <c r="G199" s="263"/>
      <c r="H199" s="263"/>
      <c r="I199" s="263"/>
      <c r="J199" s="263"/>
      <c r="K199" s="263"/>
      <c r="L199" s="264"/>
    </row>
    <row r="200" spans="2:17" ht="25.5" customHeight="1">
      <c r="B200" s="4" t="s">
        <v>31</v>
      </c>
      <c r="C200" s="15" t="s">
        <v>32</v>
      </c>
      <c r="D200" s="16" t="s">
        <v>33</v>
      </c>
      <c r="E200" s="16" t="s">
        <v>37</v>
      </c>
      <c r="F200" s="18" t="s">
        <v>36</v>
      </c>
      <c r="G200" s="18" t="s">
        <v>38</v>
      </c>
      <c r="H200" s="18" t="s">
        <v>39</v>
      </c>
      <c r="I200" s="16" t="s">
        <v>40</v>
      </c>
      <c r="J200" s="16" t="s">
        <v>41</v>
      </c>
      <c r="K200" s="16" t="s">
        <v>42</v>
      </c>
      <c r="L200" s="265" t="s">
        <v>44</v>
      </c>
      <c r="Q200">
        <v>1</v>
      </c>
    </row>
    <row r="201" spans="2:17" ht="30.75" customHeight="1">
      <c r="B201" s="24" t="s">
        <v>45</v>
      </c>
      <c r="C201" s="162" t="s">
        <v>175</v>
      </c>
      <c r="D201" s="28"/>
      <c r="E201" s="28"/>
      <c r="F201" s="29"/>
      <c r="G201" s="29"/>
      <c r="H201" s="29"/>
      <c r="I201" s="28"/>
      <c r="J201" s="28"/>
      <c r="K201" s="28"/>
      <c r="L201" s="266"/>
    </row>
    <row r="202" spans="2:17" ht="38.25" customHeight="1">
      <c r="B202" s="24" t="s">
        <v>48</v>
      </c>
      <c r="C202" s="41" t="s">
        <v>178</v>
      </c>
      <c r="D202" s="28"/>
      <c r="E202" s="28"/>
      <c r="F202" s="29"/>
      <c r="G202" s="29"/>
      <c r="H202" s="29"/>
      <c r="I202" s="28"/>
      <c r="J202" s="28"/>
      <c r="K202" s="28"/>
      <c r="L202" s="266"/>
    </row>
    <row r="203" spans="2:17" ht="15.75" customHeight="1">
      <c r="B203" s="24" t="s">
        <v>49</v>
      </c>
      <c r="C203" s="30" t="s">
        <v>50</v>
      </c>
      <c r="D203" s="28"/>
      <c r="E203" s="28"/>
      <c r="F203" s="29"/>
      <c r="G203" s="29"/>
      <c r="H203" s="29"/>
      <c r="I203" s="28"/>
      <c r="J203" s="28"/>
      <c r="K203" s="28"/>
      <c r="L203" s="266"/>
    </row>
    <row r="204" spans="2:17" ht="15.75" customHeight="1">
      <c r="B204" s="5" t="s">
        <v>51</v>
      </c>
      <c r="C204" s="5" t="s">
        <v>181</v>
      </c>
      <c r="D204" s="28"/>
      <c r="E204" s="28"/>
      <c r="F204" s="29"/>
      <c r="G204" s="29"/>
      <c r="H204" s="29"/>
      <c r="I204" s="28"/>
      <c r="J204" s="28"/>
      <c r="K204" s="28"/>
      <c r="L204" s="266"/>
    </row>
    <row r="205" spans="2:17" ht="15.75" customHeight="1">
      <c r="B205" s="268" t="s">
        <v>52</v>
      </c>
      <c r="C205" s="269"/>
      <c r="D205" s="22"/>
      <c r="E205" s="22"/>
      <c r="F205" s="23"/>
      <c r="G205" s="23"/>
      <c r="H205" s="23"/>
      <c r="I205" s="22"/>
      <c r="J205" s="22"/>
      <c r="K205" s="22"/>
      <c r="L205" s="267"/>
    </row>
    <row r="206" spans="2:17" ht="32.25" customHeight="1">
      <c r="B206" s="253" t="s">
        <v>203</v>
      </c>
      <c r="C206" s="254"/>
      <c r="D206" s="163"/>
      <c r="E206" s="163"/>
      <c r="F206" s="164"/>
      <c r="G206" s="164"/>
      <c r="H206" s="164"/>
      <c r="I206" s="96">
        <v>50</v>
      </c>
      <c r="J206" s="96">
        <v>30</v>
      </c>
      <c r="K206" s="96"/>
      <c r="L206" s="165"/>
    </row>
    <row r="207" spans="2:17" ht="15.75" customHeight="1">
      <c r="B207" s="253" t="s">
        <v>204</v>
      </c>
      <c r="C207" s="254"/>
      <c r="D207" s="163"/>
      <c r="E207" s="163"/>
      <c r="F207" s="164"/>
      <c r="G207" s="164"/>
      <c r="H207" s="164"/>
      <c r="I207" s="96"/>
      <c r="J207" s="96">
        <v>150</v>
      </c>
      <c r="K207" s="96">
        <v>350</v>
      </c>
      <c r="L207" s="165"/>
    </row>
    <row r="208" spans="2:17" ht="22.5" customHeight="1">
      <c r="B208" s="34" t="s">
        <v>53</v>
      </c>
      <c r="C208" s="53"/>
      <c r="D208" s="36">
        <v>0</v>
      </c>
      <c r="E208" s="36">
        <v>0</v>
      </c>
      <c r="F208" s="35"/>
      <c r="G208" s="35"/>
      <c r="H208" s="35"/>
      <c r="I208" s="36">
        <v>490000</v>
      </c>
      <c r="J208" s="36">
        <v>490000</v>
      </c>
      <c r="K208" s="36">
        <v>490000</v>
      </c>
      <c r="L208" s="54"/>
    </row>
    <row r="209" spans="2:17" ht="15.75" customHeight="1"/>
    <row r="210" spans="2:17" ht="15.75" customHeight="1"/>
    <row r="211" spans="2:17" ht="15.75" customHeight="1">
      <c r="B211" s="4" t="s">
        <v>15</v>
      </c>
      <c r="C211" s="5" t="s">
        <v>17</v>
      </c>
      <c r="D211" s="1"/>
      <c r="E211" s="1"/>
      <c r="F211" s="3"/>
      <c r="G211" s="3"/>
      <c r="H211" s="3"/>
      <c r="I211" s="3"/>
      <c r="J211" s="3"/>
      <c r="K211" s="3"/>
      <c r="L211" s="3"/>
    </row>
    <row r="212" spans="2:17" ht="15.75" customHeight="1">
      <c r="B212" s="4" t="s">
        <v>18</v>
      </c>
      <c r="C212" s="5">
        <v>104003</v>
      </c>
      <c r="D212" s="3"/>
      <c r="E212" s="3"/>
      <c r="F212" s="3"/>
      <c r="G212" s="3"/>
      <c r="H212" s="3"/>
      <c r="I212" s="3"/>
      <c r="J212" s="3"/>
      <c r="K212" s="3"/>
      <c r="L212" s="3"/>
    </row>
    <row r="213" spans="2:17" ht="15.75" customHeight="1">
      <c r="B213" s="4" t="s">
        <v>20</v>
      </c>
      <c r="C213" s="5" t="s">
        <v>4</v>
      </c>
      <c r="D213" s="3"/>
      <c r="E213" s="3"/>
      <c r="F213" s="3"/>
      <c r="G213" s="3"/>
      <c r="H213" s="3"/>
      <c r="I213" s="3"/>
      <c r="J213" s="3"/>
      <c r="K213" s="3"/>
      <c r="L213" s="3"/>
    </row>
    <row r="214" spans="2:17" ht="15.75" customHeight="1">
      <c r="B214" s="4" t="s">
        <v>23</v>
      </c>
      <c r="C214" s="5" t="s">
        <v>10</v>
      </c>
      <c r="D214" s="262" t="s">
        <v>24</v>
      </c>
      <c r="E214" s="263"/>
      <c r="F214" s="263"/>
      <c r="G214" s="263"/>
      <c r="H214" s="263"/>
      <c r="I214" s="263"/>
      <c r="J214" s="263"/>
      <c r="K214" s="263"/>
      <c r="L214" s="264"/>
    </row>
    <row r="215" spans="2:17" ht="25.5" customHeight="1">
      <c r="B215" s="4" t="s">
        <v>31</v>
      </c>
      <c r="C215" s="15" t="s">
        <v>32</v>
      </c>
      <c r="D215" s="16" t="s">
        <v>33</v>
      </c>
      <c r="E215" s="16" t="s">
        <v>37</v>
      </c>
      <c r="F215" s="18" t="s">
        <v>36</v>
      </c>
      <c r="G215" s="18" t="s">
        <v>38</v>
      </c>
      <c r="H215" s="18" t="s">
        <v>39</v>
      </c>
      <c r="I215" s="16" t="s">
        <v>40</v>
      </c>
      <c r="J215" s="16" t="s">
        <v>41</v>
      </c>
      <c r="K215" s="16" t="s">
        <v>42</v>
      </c>
      <c r="L215" s="265" t="s">
        <v>44</v>
      </c>
      <c r="Q215">
        <v>1</v>
      </c>
    </row>
    <row r="216" spans="2:17" ht="30.75" customHeight="1">
      <c r="B216" s="24" t="s">
        <v>45</v>
      </c>
      <c r="C216" s="162" t="s">
        <v>195</v>
      </c>
      <c r="D216" s="28"/>
      <c r="E216" s="28"/>
      <c r="F216" s="29"/>
      <c r="G216" s="29"/>
      <c r="H216" s="29"/>
      <c r="I216" s="28"/>
      <c r="J216" s="28"/>
      <c r="K216" s="28"/>
      <c r="L216" s="266"/>
    </row>
    <row r="217" spans="2:17" ht="38.25" customHeight="1">
      <c r="B217" s="24" t="s">
        <v>48</v>
      </c>
      <c r="C217" s="41" t="s">
        <v>196</v>
      </c>
      <c r="D217" s="28"/>
      <c r="E217" s="28"/>
      <c r="F217" s="29"/>
      <c r="G217" s="29"/>
      <c r="H217" s="29"/>
      <c r="I217" s="28"/>
      <c r="J217" s="28"/>
      <c r="K217" s="28"/>
      <c r="L217" s="266"/>
    </row>
    <row r="218" spans="2:17" ht="15.75" customHeight="1">
      <c r="B218" s="24" t="s">
        <v>49</v>
      </c>
      <c r="C218" s="30" t="s">
        <v>50</v>
      </c>
      <c r="D218" s="28"/>
      <c r="E218" s="28"/>
      <c r="F218" s="29"/>
      <c r="G218" s="29"/>
      <c r="H218" s="29"/>
      <c r="I218" s="28"/>
      <c r="J218" s="28"/>
      <c r="K218" s="28"/>
      <c r="L218" s="266"/>
    </row>
    <row r="219" spans="2:17" ht="15.75" customHeight="1">
      <c r="B219" s="5" t="s">
        <v>51</v>
      </c>
      <c r="C219" s="5" t="s">
        <v>181</v>
      </c>
      <c r="D219" s="28"/>
      <c r="E219" s="28"/>
      <c r="F219" s="29"/>
      <c r="G219" s="29"/>
      <c r="H219" s="29"/>
      <c r="I219" s="28"/>
      <c r="J219" s="28"/>
      <c r="K219" s="28"/>
      <c r="L219" s="266"/>
    </row>
    <row r="220" spans="2:17" ht="15.75" customHeight="1">
      <c r="B220" s="268" t="s">
        <v>52</v>
      </c>
      <c r="C220" s="269"/>
      <c r="D220" s="22"/>
      <c r="E220" s="22"/>
      <c r="F220" s="23"/>
      <c r="G220" s="23"/>
      <c r="H220" s="23"/>
      <c r="I220" s="22"/>
      <c r="J220" s="22"/>
      <c r="K220" s="22"/>
      <c r="L220" s="267"/>
    </row>
    <row r="221" spans="2:17" ht="14.25">
      <c r="B221" s="253" t="s">
        <v>242</v>
      </c>
      <c r="C221" s="254"/>
      <c r="D221" s="163"/>
      <c r="E221" s="163"/>
      <c r="F221" s="164"/>
      <c r="G221" s="164"/>
      <c r="H221" s="164"/>
      <c r="I221" s="96">
        <v>30</v>
      </c>
      <c r="J221" s="96">
        <v>30</v>
      </c>
      <c r="K221" s="96">
        <v>30</v>
      </c>
      <c r="L221" s="192"/>
    </row>
    <row r="222" spans="2:17" ht="22.5" customHeight="1">
      <c r="B222" s="34" t="s">
        <v>53</v>
      </c>
      <c r="C222" s="53"/>
      <c r="D222" s="36">
        <v>0</v>
      </c>
      <c r="E222" s="36">
        <v>0</v>
      </c>
      <c r="F222" s="35"/>
      <c r="G222" s="35"/>
      <c r="H222" s="35"/>
      <c r="I222" s="36">
        <v>5000</v>
      </c>
      <c r="J222" s="36">
        <v>5000</v>
      </c>
      <c r="K222" s="36">
        <v>5000</v>
      </c>
      <c r="L222" s="54"/>
    </row>
    <row r="223" spans="2:17" ht="15.75" customHeight="1"/>
    <row r="224" spans="2:17" ht="15.75" customHeight="1">
      <c r="B224" s="4" t="s">
        <v>15</v>
      </c>
      <c r="C224" s="5" t="s">
        <v>17</v>
      </c>
      <c r="D224" s="1"/>
      <c r="E224" s="1"/>
      <c r="F224" s="3"/>
      <c r="G224" s="3"/>
      <c r="H224" s="3"/>
      <c r="I224" s="3"/>
      <c r="J224" s="3"/>
      <c r="K224" s="3"/>
      <c r="L224" s="3"/>
    </row>
    <row r="225" spans="2:17" ht="15.75" customHeight="1">
      <c r="B225" s="4" t="s">
        <v>18</v>
      </c>
      <c r="C225" s="5">
        <v>104003</v>
      </c>
      <c r="D225" s="3"/>
      <c r="E225" s="3"/>
      <c r="F225" s="3"/>
      <c r="G225" s="3"/>
      <c r="H225" s="3"/>
      <c r="I225" s="3"/>
      <c r="J225" s="3"/>
      <c r="K225" s="3"/>
      <c r="L225" s="3"/>
    </row>
    <row r="226" spans="2:17" ht="15.75" customHeight="1">
      <c r="B226" s="4" t="s">
        <v>20</v>
      </c>
      <c r="C226" s="5" t="s">
        <v>4</v>
      </c>
      <c r="D226" s="3"/>
      <c r="E226" s="3"/>
      <c r="F226" s="3"/>
      <c r="G226" s="3"/>
      <c r="H226" s="3"/>
      <c r="I226" s="3"/>
      <c r="J226" s="3"/>
      <c r="K226" s="3"/>
      <c r="L226" s="3"/>
    </row>
    <row r="227" spans="2:17" ht="15.75" customHeight="1">
      <c r="B227" s="4" t="s">
        <v>23</v>
      </c>
      <c r="C227" s="5" t="s">
        <v>10</v>
      </c>
      <c r="D227" s="262" t="s">
        <v>24</v>
      </c>
      <c r="E227" s="263"/>
      <c r="F227" s="263"/>
      <c r="G227" s="263"/>
      <c r="H227" s="263"/>
      <c r="I227" s="263"/>
      <c r="J227" s="263"/>
      <c r="K227" s="263"/>
      <c r="L227" s="264"/>
    </row>
    <row r="228" spans="2:17" ht="25.5" customHeight="1">
      <c r="B228" s="4" t="s">
        <v>31</v>
      </c>
      <c r="C228" s="15" t="s">
        <v>32</v>
      </c>
      <c r="D228" s="16" t="s">
        <v>33</v>
      </c>
      <c r="E228" s="16" t="s">
        <v>37</v>
      </c>
      <c r="F228" s="18" t="s">
        <v>36</v>
      </c>
      <c r="G228" s="18" t="s">
        <v>38</v>
      </c>
      <c r="H228" s="18" t="s">
        <v>39</v>
      </c>
      <c r="I228" s="16" t="s">
        <v>40</v>
      </c>
      <c r="J228" s="16" t="s">
        <v>41</v>
      </c>
      <c r="K228" s="16" t="s">
        <v>42</v>
      </c>
      <c r="L228" s="265" t="s">
        <v>44</v>
      </c>
      <c r="Q228">
        <v>1</v>
      </c>
    </row>
    <row r="229" spans="2:17" ht="30.75" customHeight="1">
      <c r="B229" s="24" t="s">
        <v>45</v>
      </c>
      <c r="C229" s="162" t="s">
        <v>159</v>
      </c>
      <c r="D229" s="28"/>
      <c r="E229" s="28"/>
      <c r="F229" s="29"/>
      <c r="G229" s="29"/>
      <c r="H229" s="29"/>
      <c r="I229" s="28"/>
      <c r="J229" s="28"/>
      <c r="K229" s="28"/>
      <c r="L229" s="266"/>
    </row>
    <row r="230" spans="2:17" ht="38.25" customHeight="1">
      <c r="B230" s="24" t="s">
        <v>48</v>
      </c>
      <c r="C230" s="41" t="s">
        <v>160</v>
      </c>
      <c r="D230" s="28"/>
      <c r="E230" s="28"/>
      <c r="F230" s="29"/>
      <c r="G230" s="29"/>
      <c r="H230" s="29"/>
      <c r="I230" s="28"/>
      <c r="J230" s="28"/>
      <c r="K230" s="28"/>
      <c r="L230" s="266"/>
    </row>
    <row r="231" spans="2:17" ht="15.75" customHeight="1">
      <c r="B231" s="24" t="s">
        <v>49</v>
      </c>
      <c r="C231" s="30" t="s">
        <v>50</v>
      </c>
      <c r="D231" s="28"/>
      <c r="E231" s="28"/>
      <c r="F231" s="29"/>
      <c r="G231" s="29"/>
      <c r="H231" s="29"/>
      <c r="I231" s="28"/>
      <c r="J231" s="28"/>
      <c r="K231" s="28"/>
      <c r="L231" s="266"/>
    </row>
    <row r="232" spans="2:17" ht="15.75" customHeight="1">
      <c r="B232" s="5" t="s">
        <v>51</v>
      </c>
      <c r="C232" s="5" t="s">
        <v>182</v>
      </c>
      <c r="D232" s="28"/>
      <c r="E232" s="28"/>
      <c r="F232" s="29"/>
      <c r="G232" s="29"/>
      <c r="H232" s="29"/>
      <c r="I232" s="28"/>
      <c r="J232" s="28"/>
      <c r="K232" s="28"/>
      <c r="L232" s="266"/>
    </row>
    <row r="233" spans="2:17" ht="15.75" customHeight="1">
      <c r="B233" s="268" t="s">
        <v>52</v>
      </c>
      <c r="C233" s="269"/>
      <c r="D233" s="22"/>
      <c r="E233" s="22"/>
      <c r="F233" s="23"/>
      <c r="G233" s="23"/>
      <c r="H233" s="23"/>
      <c r="I233" s="22"/>
      <c r="J233" s="22"/>
      <c r="K233" s="22"/>
      <c r="L233" s="267"/>
    </row>
    <row r="234" spans="2:17" ht="15.75" customHeight="1">
      <c r="B234" s="253" t="s">
        <v>199</v>
      </c>
      <c r="C234" s="254"/>
      <c r="D234" s="163"/>
      <c r="E234" s="163"/>
      <c r="F234" s="164"/>
      <c r="G234" s="164"/>
      <c r="H234" s="164"/>
      <c r="I234" s="194">
        <v>1</v>
      </c>
      <c r="J234" s="163"/>
      <c r="K234" s="163"/>
      <c r="L234" s="160">
        <v>2021</v>
      </c>
    </row>
    <row r="235" spans="2:17" ht="36.75" customHeight="1">
      <c r="B235" s="253" t="s">
        <v>243</v>
      </c>
      <c r="C235" s="254"/>
      <c r="D235" s="163"/>
      <c r="E235" s="163"/>
      <c r="F235" s="164"/>
      <c r="G235" s="164"/>
      <c r="H235" s="164"/>
      <c r="I235" s="194">
        <v>5</v>
      </c>
      <c r="J235" s="163"/>
      <c r="K235" s="163"/>
      <c r="L235" s="192"/>
    </row>
    <row r="236" spans="2:17" ht="26.25" customHeight="1">
      <c r="B236" s="253" t="s">
        <v>244</v>
      </c>
      <c r="C236" s="254"/>
      <c r="D236" s="163"/>
      <c r="E236" s="163"/>
      <c r="F236" s="164"/>
      <c r="G236" s="164"/>
      <c r="H236" s="164"/>
      <c r="I236" s="194">
        <v>1</v>
      </c>
      <c r="J236" s="163"/>
      <c r="K236" s="163"/>
      <c r="L236" s="160"/>
    </row>
    <row r="237" spans="2:17" ht="22.5" customHeight="1">
      <c r="B237" s="34" t="s">
        <v>53</v>
      </c>
      <c r="C237" s="53"/>
      <c r="D237" s="36">
        <v>0</v>
      </c>
      <c r="E237" s="36">
        <v>0</v>
      </c>
      <c r="F237" s="35"/>
      <c r="G237" s="35"/>
      <c r="H237" s="35"/>
      <c r="I237" s="36">
        <v>3447366</v>
      </c>
      <c r="J237" s="36">
        <v>0</v>
      </c>
      <c r="K237" s="36">
        <v>0</v>
      </c>
      <c r="L237" s="54"/>
    </row>
    <row r="238" spans="2:17" ht="15.75" customHeight="1"/>
    <row r="239" spans="2:17" ht="15.75" customHeight="1">
      <c r="B239" s="4" t="s">
        <v>15</v>
      </c>
      <c r="C239" s="5" t="s">
        <v>17</v>
      </c>
      <c r="D239" s="1"/>
      <c r="E239" s="1"/>
      <c r="F239" s="3"/>
      <c r="G239" s="3"/>
      <c r="H239" s="3"/>
      <c r="I239" s="3"/>
      <c r="J239" s="3"/>
      <c r="K239" s="3"/>
      <c r="L239" s="3"/>
    </row>
    <row r="240" spans="2:17" ht="15.75" customHeight="1">
      <c r="B240" s="4" t="s">
        <v>18</v>
      </c>
      <c r="C240" s="5">
        <v>104003</v>
      </c>
      <c r="D240" s="3"/>
      <c r="E240" s="3"/>
      <c r="F240" s="3"/>
      <c r="G240" s="3"/>
      <c r="H240" s="3"/>
      <c r="I240" s="3"/>
      <c r="J240" s="3"/>
      <c r="K240" s="3"/>
      <c r="L240" s="3"/>
    </row>
    <row r="241" spans="2:17" ht="15.75" customHeight="1">
      <c r="B241" s="4" t="s">
        <v>20</v>
      </c>
      <c r="C241" s="5" t="s">
        <v>4</v>
      </c>
      <c r="D241" s="3"/>
      <c r="E241" s="3"/>
      <c r="F241" s="3"/>
      <c r="G241" s="3"/>
      <c r="H241" s="3"/>
      <c r="I241" s="3"/>
      <c r="J241" s="3"/>
      <c r="K241" s="3"/>
      <c r="L241" s="3"/>
    </row>
    <row r="242" spans="2:17" ht="15.75" customHeight="1">
      <c r="B242" s="4" t="s">
        <v>23</v>
      </c>
      <c r="C242" s="5" t="s">
        <v>10</v>
      </c>
      <c r="D242" s="262" t="s">
        <v>24</v>
      </c>
      <c r="E242" s="263"/>
      <c r="F242" s="263"/>
      <c r="G242" s="263"/>
      <c r="H242" s="263"/>
      <c r="I242" s="263"/>
      <c r="J242" s="263"/>
      <c r="K242" s="263"/>
      <c r="L242" s="264"/>
    </row>
    <row r="243" spans="2:17" ht="25.5" customHeight="1">
      <c r="B243" s="4" t="s">
        <v>31</v>
      </c>
      <c r="C243" s="15" t="s">
        <v>32</v>
      </c>
      <c r="D243" s="16" t="s">
        <v>33</v>
      </c>
      <c r="E243" s="16" t="s">
        <v>37</v>
      </c>
      <c r="F243" s="18" t="s">
        <v>36</v>
      </c>
      <c r="G243" s="18" t="s">
        <v>38</v>
      </c>
      <c r="H243" s="18" t="s">
        <v>39</v>
      </c>
      <c r="I243" s="16" t="s">
        <v>40</v>
      </c>
      <c r="J243" s="16" t="s">
        <v>41</v>
      </c>
      <c r="K243" s="16" t="s">
        <v>42</v>
      </c>
      <c r="L243" s="265" t="s">
        <v>44</v>
      </c>
      <c r="Q243">
        <v>1</v>
      </c>
    </row>
    <row r="244" spans="2:17" ht="30.75" customHeight="1">
      <c r="B244" s="24" t="s">
        <v>45</v>
      </c>
      <c r="C244" s="162" t="s">
        <v>161</v>
      </c>
      <c r="D244" s="28"/>
      <c r="E244" s="28"/>
      <c r="F244" s="29"/>
      <c r="G244" s="29"/>
      <c r="H244" s="29"/>
      <c r="I244" s="28"/>
      <c r="J244" s="28"/>
      <c r="K244" s="28"/>
      <c r="L244" s="266"/>
    </row>
    <row r="245" spans="2:17" ht="38.25" customHeight="1">
      <c r="B245" s="24" t="s">
        <v>48</v>
      </c>
      <c r="C245" s="41" t="s">
        <v>162</v>
      </c>
      <c r="D245" s="28"/>
      <c r="E245" s="28"/>
      <c r="F245" s="29"/>
      <c r="G245" s="29"/>
      <c r="H245" s="29"/>
      <c r="I245" s="28"/>
      <c r="J245" s="28"/>
      <c r="K245" s="28"/>
      <c r="L245" s="266"/>
    </row>
    <row r="246" spans="2:17" ht="15.75" customHeight="1">
      <c r="B246" s="24" t="s">
        <v>49</v>
      </c>
      <c r="C246" s="30" t="s">
        <v>50</v>
      </c>
      <c r="D246" s="28"/>
      <c r="E246" s="28"/>
      <c r="F246" s="29"/>
      <c r="G246" s="29"/>
      <c r="H246" s="29"/>
      <c r="I246" s="28"/>
      <c r="J246" s="28"/>
      <c r="K246" s="28"/>
      <c r="L246" s="266"/>
    </row>
    <row r="247" spans="2:17" ht="15.75" customHeight="1">
      <c r="B247" s="5" t="s">
        <v>51</v>
      </c>
      <c r="C247" s="5" t="s">
        <v>182</v>
      </c>
      <c r="D247" s="28"/>
      <c r="E247" s="28"/>
      <c r="F247" s="29"/>
      <c r="G247" s="29"/>
      <c r="H247" s="29"/>
      <c r="I247" s="28"/>
      <c r="J247" s="28"/>
      <c r="K247" s="28"/>
      <c r="L247" s="266"/>
    </row>
    <row r="248" spans="2:17" ht="15.75" customHeight="1">
      <c r="B248" s="268" t="s">
        <v>52</v>
      </c>
      <c r="C248" s="269"/>
      <c r="D248" s="22"/>
      <c r="E248" s="22"/>
      <c r="F248" s="23"/>
      <c r="G248" s="23"/>
      <c r="H248" s="23"/>
      <c r="I248" s="22"/>
      <c r="J248" s="22"/>
      <c r="K248" s="22"/>
      <c r="L248" s="267"/>
    </row>
    <row r="249" spans="2:17" ht="30" customHeight="1">
      <c r="B249" s="253" t="s">
        <v>245</v>
      </c>
      <c r="C249" s="254"/>
      <c r="D249" s="163"/>
      <c r="E249" s="163"/>
      <c r="F249" s="164"/>
      <c r="G249" s="164"/>
      <c r="H249" s="164"/>
      <c r="I249" s="194">
        <v>5</v>
      </c>
      <c r="J249" s="194">
        <v>8</v>
      </c>
      <c r="K249" s="194">
        <v>15</v>
      </c>
      <c r="L249" s="160"/>
    </row>
    <row r="250" spans="2:17" ht="22.5" customHeight="1">
      <c r="B250" s="34" t="s">
        <v>53</v>
      </c>
      <c r="C250" s="53"/>
      <c r="D250" s="36">
        <v>0</v>
      </c>
      <c r="E250" s="36">
        <v>0</v>
      </c>
      <c r="F250" s="35"/>
      <c r="G250" s="35"/>
      <c r="H250" s="35"/>
      <c r="I250" s="36">
        <v>15000</v>
      </c>
      <c r="J250" s="36">
        <v>15000</v>
      </c>
      <c r="K250" s="36">
        <v>15000</v>
      </c>
      <c r="L250" s="54"/>
    </row>
    <row r="251" spans="2:17" ht="15.75" customHeight="1"/>
    <row r="252" spans="2:17" ht="15.75" customHeight="1">
      <c r="B252" s="37"/>
      <c r="C252" s="37"/>
      <c r="D252" s="71"/>
      <c r="E252" s="71"/>
      <c r="F252" s="39"/>
      <c r="G252" s="71"/>
      <c r="H252" s="71"/>
      <c r="I252" s="71"/>
      <c r="J252" s="71"/>
      <c r="K252" s="71"/>
      <c r="L252" s="72"/>
    </row>
    <row r="253" spans="2:17" ht="15.75" customHeight="1">
      <c r="B253" s="4" t="s">
        <v>15</v>
      </c>
      <c r="C253" s="5" t="s">
        <v>17</v>
      </c>
      <c r="D253" s="1"/>
      <c r="E253" s="1"/>
      <c r="F253" s="3"/>
      <c r="G253" s="3"/>
      <c r="H253" s="3"/>
      <c r="I253" s="3"/>
      <c r="J253" s="3"/>
      <c r="K253" s="3"/>
      <c r="L253" s="3"/>
    </row>
    <row r="254" spans="2:17" ht="15.75" customHeight="1">
      <c r="B254" s="4" t="s">
        <v>18</v>
      </c>
      <c r="C254" s="5">
        <v>104003</v>
      </c>
      <c r="D254" s="3"/>
      <c r="E254" s="3"/>
      <c r="F254" s="3"/>
      <c r="G254" s="3"/>
      <c r="H254" s="3"/>
      <c r="I254" s="3"/>
      <c r="J254" s="3"/>
      <c r="K254" s="3"/>
      <c r="L254" s="3"/>
    </row>
    <row r="255" spans="2:17" ht="15.75" customHeight="1">
      <c r="B255" s="4" t="s">
        <v>20</v>
      </c>
      <c r="C255" s="5" t="s">
        <v>4</v>
      </c>
      <c r="D255" s="3"/>
      <c r="E255" s="3"/>
      <c r="F255" s="3"/>
      <c r="G255" s="3"/>
      <c r="H255" s="3"/>
      <c r="I255" s="3"/>
      <c r="J255" s="3"/>
      <c r="K255" s="3"/>
      <c r="L255" s="3"/>
    </row>
    <row r="256" spans="2:17" ht="15.75" customHeight="1">
      <c r="B256" s="4" t="s">
        <v>23</v>
      </c>
      <c r="C256" s="5" t="s">
        <v>10</v>
      </c>
      <c r="D256" s="262" t="s">
        <v>24</v>
      </c>
      <c r="E256" s="263"/>
      <c r="F256" s="263"/>
      <c r="G256" s="263"/>
      <c r="H256" s="263"/>
      <c r="I256" s="263"/>
      <c r="J256" s="263"/>
      <c r="K256" s="263"/>
      <c r="L256" s="264"/>
    </row>
    <row r="257" spans="2:17" ht="25.5" customHeight="1">
      <c r="B257" s="4" t="s">
        <v>31</v>
      </c>
      <c r="C257" s="15" t="s">
        <v>32</v>
      </c>
      <c r="D257" s="16" t="s">
        <v>33</v>
      </c>
      <c r="E257" s="16" t="s">
        <v>37</v>
      </c>
      <c r="F257" s="18" t="s">
        <v>36</v>
      </c>
      <c r="G257" s="18" t="s">
        <v>38</v>
      </c>
      <c r="H257" s="18" t="s">
        <v>39</v>
      </c>
      <c r="I257" s="16" t="s">
        <v>40</v>
      </c>
      <c r="J257" s="16" t="s">
        <v>41</v>
      </c>
      <c r="K257" s="16" t="s">
        <v>42</v>
      </c>
      <c r="L257" s="265" t="s">
        <v>44</v>
      </c>
      <c r="Q257">
        <v>1</v>
      </c>
    </row>
    <row r="258" spans="2:17" ht="30.75" customHeight="1">
      <c r="B258" s="24" t="s">
        <v>45</v>
      </c>
      <c r="C258" s="162" t="s">
        <v>205</v>
      </c>
      <c r="D258" s="28"/>
      <c r="E258" s="28"/>
      <c r="F258" s="29"/>
      <c r="G258" s="29"/>
      <c r="H258" s="29"/>
      <c r="I258" s="28"/>
      <c r="J258" s="28"/>
      <c r="K258" s="28"/>
      <c r="L258" s="266"/>
    </row>
    <row r="259" spans="2:17" ht="38.25" customHeight="1">
      <c r="B259" s="24" t="s">
        <v>48</v>
      </c>
      <c r="C259" s="41" t="s">
        <v>206</v>
      </c>
      <c r="D259" s="28"/>
      <c r="E259" s="28"/>
      <c r="F259" s="29"/>
      <c r="G259" s="29"/>
      <c r="H259" s="29"/>
      <c r="I259" s="28"/>
      <c r="J259" s="28"/>
      <c r="K259" s="28"/>
      <c r="L259" s="266"/>
    </row>
    <row r="260" spans="2:17" ht="15.75" customHeight="1">
      <c r="B260" s="24" t="s">
        <v>49</v>
      </c>
      <c r="C260" s="30" t="s">
        <v>50</v>
      </c>
      <c r="D260" s="28"/>
      <c r="E260" s="28"/>
      <c r="F260" s="29"/>
      <c r="G260" s="29"/>
      <c r="H260" s="29"/>
      <c r="I260" s="28"/>
      <c r="J260" s="28"/>
      <c r="K260" s="28"/>
      <c r="L260" s="266"/>
    </row>
    <row r="261" spans="2:17" ht="15.75" customHeight="1">
      <c r="B261" s="5" t="s">
        <v>51</v>
      </c>
      <c r="C261" s="5" t="s">
        <v>182</v>
      </c>
      <c r="D261" s="28"/>
      <c r="E261" s="28"/>
      <c r="F261" s="29"/>
      <c r="G261" s="29"/>
      <c r="H261" s="29"/>
      <c r="I261" s="28"/>
      <c r="J261" s="28"/>
      <c r="K261" s="28"/>
      <c r="L261" s="266"/>
    </row>
    <row r="262" spans="2:17" ht="15.75" customHeight="1">
      <c r="B262" s="268" t="s">
        <v>52</v>
      </c>
      <c r="C262" s="269"/>
      <c r="D262" s="22"/>
      <c r="E262" s="22"/>
      <c r="F262" s="23"/>
      <c r="G262" s="23"/>
      <c r="H262" s="23"/>
      <c r="I262" s="22"/>
      <c r="J262" s="22"/>
      <c r="K262" s="22"/>
      <c r="L262" s="267"/>
    </row>
    <row r="263" spans="2:17" ht="30" customHeight="1">
      <c r="B263" s="253" t="s">
        <v>246</v>
      </c>
      <c r="C263" s="254"/>
      <c r="D263" s="163"/>
      <c r="E263" s="163"/>
      <c r="F263" s="164"/>
      <c r="G263" s="164"/>
      <c r="H263" s="164"/>
      <c r="I263" s="195">
        <v>10</v>
      </c>
      <c r="J263" s="195">
        <v>10</v>
      </c>
      <c r="K263" s="195">
        <v>20</v>
      </c>
      <c r="L263" s="161"/>
    </row>
    <row r="264" spans="2:17" ht="22.5" customHeight="1">
      <c r="B264" s="34" t="s">
        <v>53</v>
      </c>
      <c r="C264" s="53"/>
      <c r="D264" s="36">
        <v>0</v>
      </c>
      <c r="E264" s="36">
        <v>0</v>
      </c>
      <c r="F264" s="35"/>
      <c r="G264" s="35"/>
      <c r="H264" s="35"/>
      <c r="I264" s="36">
        <v>436767.98423451383</v>
      </c>
      <c r="J264" s="36">
        <v>472860.6804376134</v>
      </c>
      <c r="K264" s="36">
        <v>511288.89421841223</v>
      </c>
      <c r="L264" s="54"/>
    </row>
    <row r="265" spans="2:17" ht="15.75" customHeight="1"/>
    <row r="266" spans="2:17" ht="15.75" customHeight="1">
      <c r="B266" s="4" t="s">
        <v>15</v>
      </c>
      <c r="C266" s="5" t="s">
        <v>17</v>
      </c>
      <c r="D266" s="1"/>
      <c r="E266" s="1"/>
      <c r="F266" s="3"/>
      <c r="G266" s="3"/>
      <c r="H266" s="3"/>
      <c r="I266" s="3"/>
      <c r="J266" s="3"/>
      <c r="K266" s="3"/>
      <c r="L266" s="3"/>
    </row>
    <row r="267" spans="2:17" ht="15.75" customHeight="1">
      <c r="B267" s="4" t="s">
        <v>18</v>
      </c>
      <c r="C267" s="5">
        <v>104003</v>
      </c>
      <c r="D267" s="3"/>
      <c r="E267" s="3"/>
      <c r="F267" s="3"/>
      <c r="G267" s="3"/>
      <c r="H267" s="3"/>
      <c r="I267" s="3"/>
      <c r="J267" s="3"/>
      <c r="K267" s="3"/>
      <c r="L267" s="3"/>
    </row>
    <row r="268" spans="2:17" ht="15.75" customHeight="1">
      <c r="B268" s="4" t="s">
        <v>20</v>
      </c>
      <c r="C268" s="5" t="s">
        <v>4</v>
      </c>
      <c r="D268" s="3"/>
      <c r="E268" s="3"/>
      <c r="F268" s="3"/>
      <c r="G268" s="3"/>
      <c r="H268" s="3"/>
      <c r="I268" s="3"/>
      <c r="J268" s="3"/>
      <c r="K268" s="3"/>
      <c r="L268" s="3"/>
    </row>
    <row r="269" spans="2:17" ht="15.75" customHeight="1">
      <c r="B269" s="4" t="s">
        <v>23</v>
      </c>
      <c r="C269" s="5" t="s">
        <v>10</v>
      </c>
      <c r="D269" s="244" t="s">
        <v>24</v>
      </c>
      <c r="E269" s="205"/>
      <c r="F269" s="205"/>
      <c r="G269" s="205"/>
      <c r="H269" s="205"/>
      <c r="I269" s="205"/>
      <c r="J269" s="205"/>
      <c r="K269" s="205"/>
      <c r="L269" s="201"/>
    </row>
    <row r="270" spans="2:17" ht="15.75" customHeight="1">
      <c r="B270" s="4" t="s">
        <v>31</v>
      </c>
      <c r="C270" s="15" t="s">
        <v>67</v>
      </c>
      <c r="D270" s="16" t="s">
        <v>33</v>
      </c>
      <c r="E270" s="16" t="s">
        <v>37</v>
      </c>
      <c r="F270" s="18" t="s">
        <v>36</v>
      </c>
      <c r="G270" s="18" t="s">
        <v>38</v>
      </c>
      <c r="H270" s="18" t="s">
        <v>39</v>
      </c>
      <c r="I270" s="16" t="s">
        <v>40</v>
      </c>
      <c r="J270" s="16" t="s">
        <v>41</v>
      </c>
      <c r="K270" s="16" t="s">
        <v>42</v>
      </c>
      <c r="L270" s="241" t="s">
        <v>44</v>
      </c>
    </row>
    <row r="271" spans="2:17" ht="47.25" customHeight="1">
      <c r="B271" s="24" t="s">
        <v>45</v>
      </c>
      <c r="C271" s="48" t="s">
        <v>83</v>
      </c>
      <c r="D271" s="28"/>
      <c r="E271" s="28"/>
      <c r="F271" s="29"/>
      <c r="G271" s="29"/>
      <c r="H271" s="29"/>
      <c r="I271" s="28"/>
      <c r="J271" s="28"/>
      <c r="K271" s="28"/>
      <c r="L271" s="210"/>
    </row>
    <row r="272" spans="2:17" ht="36" customHeight="1">
      <c r="B272" s="24" t="s">
        <v>48</v>
      </c>
      <c r="C272" s="45" t="s">
        <v>163</v>
      </c>
      <c r="D272" s="28"/>
      <c r="E272" s="28"/>
      <c r="F272" s="29"/>
      <c r="G272" s="29"/>
      <c r="H272" s="29"/>
      <c r="I272" s="28"/>
      <c r="J272" s="28"/>
      <c r="K272" s="28"/>
      <c r="L272" s="210"/>
    </row>
    <row r="273" spans="1:26" ht="35.25" customHeight="1">
      <c r="B273" s="24" t="s">
        <v>49</v>
      </c>
      <c r="C273" s="50" t="s">
        <v>69</v>
      </c>
      <c r="D273" s="28"/>
      <c r="E273" s="28"/>
      <c r="F273" s="29"/>
      <c r="G273" s="29"/>
      <c r="H273" s="29"/>
      <c r="I273" s="28"/>
      <c r="J273" s="28"/>
      <c r="K273" s="28"/>
      <c r="L273" s="210"/>
    </row>
    <row r="274" spans="1:26" ht="15.75" customHeight="1">
      <c r="B274" s="5" t="s">
        <v>71</v>
      </c>
      <c r="C274" s="5" t="s">
        <v>84</v>
      </c>
      <c r="D274" s="28"/>
      <c r="E274" s="28"/>
      <c r="F274" s="29"/>
      <c r="G274" s="29"/>
      <c r="H274" s="29"/>
      <c r="I274" s="28"/>
      <c r="J274" s="28"/>
      <c r="K274" s="28"/>
      <c r="L274" s="210"/>
    </row>
    <row r="275" spans="1:26" ht="15.75" customHeight="1">
      <c r="B275" s="51"/>
      <c r="C275" s="32" t="s">
        <v>52</v>
      </c>
      <c r="D275" s="22"/>
      <c r="E275" s="22"/>
      <c r="F275" s="23"/>
      <c r="G275" s="23"/>
      <c r="H275" s="23"/>
      <c r="I275" s="22"/>
      <c r="J275" s="22"/>
      <c r="K275" s="22"/>
      <c r="L275" s="211"/>
    </row>
    <row r="276" spans="1:26" ht="35.25" customHeight="1">
      <c r="B276" s="251" t="s">
        <v>85</v>
      </c>
      <c r="C276" s="201"/>
      <c r="D276" s="40"/>
      <c r="E276" s="40"/>
      <c r="F276" s="40"/>
      <c r="G276" s="40"/>
      <c r="H276" s="40"/>
      <c r="I276" s="196">
        <v>40</v>
      </c>
      <c r="J276" s="196">
        <v>30</v>
      </c>
      <c r="K276" s="196"/>
      <c r="L276" s="43"/>
    </row>
    <row r="277" spans="1:26" ht="33" customHeight="1">
      <c r="B277" s="251" t="s">
        <v>86</v>
      </c>
      <c r="C277" s="201"/>
      <c r="D277" s="40"/>
      <c r="E277" s="40"/>
      <c r="F277" s="40"/>
      <c r="G277" s="40"/>
      <c r="H277" s="40"/>
      <c r="I277" s="196"/>
      <c r="J277" s="196">
        <v>30</v>
      </c>
      <c r="K277" s="196">
        <v>40</v>
      </c>
      <c r="L277" s="43"/>
    </row>
    <row r="278" spans="1:26" ht="15.75" customHeight="1">
      <c r="B278" s="251" t="s">
        <v>87</v>
      </c>
      <c r="C278" s="201"/>
      <c r="D278" s="40"/>
      <c r="E278" s="40"/>
      <c r="F278" s="40"/>
      <c r="G278" s="40"/>
      <c r="H278" s="40"/>
      <c r="I278" s="196">
        <v>40</v>
      </c>
      <c r="J278" s="196">
        <v>30</v>
      </c>
      <c r="K278" s="196"/>
      <c r="L278" s="43"/>
      <c r="T278">
        <v>1</v>
      </c>
    </row>
    <row r="279" spans="1:26" ht="37.5" customHeight="1">
      <c r="B279" s="251" t="s">
        <v>88</v>
      </c>
      <c r="C279" s="201"/>
      <c r="D279" s="40"/>
      <c r="E279" s="40"/>
      <c r="F279" s="40"/>
      <c r="G279" s="40"/>
      <c r="H279" s="40"/>
      <c r="I279" s="196">
        <v>30</v>
      </c>
      <c r="J279" s="196">
        <v>30</v>
      </c>
      <c r="K279" s="196"/>
      <c r="L279" s="43"/>
    </row>
    <row r="280" spans="1:26" ht="38.25" customHeight="1">
      <c r="B280" s="251" t="s">
        <v>89</v>
      </c>
      <c r="C280" s="201"/>
      <c r="D280" s="40"/>
      <c r="E280" s="40"/>
      <c r="F280" s="40"/>
      <c r="G280" s="40"/>
      <c r="H280" s="40"/>
      <c r="I280" s="196">
        <v>20</v>
      </c>
      <c r="J280" s="196">
        <v>30</v>
      </c>
      <c r="K280" s="196">
        <v>20</v>
      </c>
      <c r="L280" s="43"/>
    </row>
    <row r="281" spans="1:26" ht="15" customHeight="1">
      <c r="B281" s="251" t="s">
        <v>90</v>
      </c>
      <c r="C281" s="201"/>
      <c r="D281" s="40"/>
      <c r="E281" s="40"/>
      <c r="F281" s="40"/>
      <c r="G281" s="40"/>
      <c r="H281" s="40"/>
      <c r="I281" s="196">
        <v>50</v>
      </c>
      <c r="J281" s="196">
        <v>30</v>
      </c>
      <c r="K281" s="196"/>
      <c r="L281" s="43"/>
    </row>
    <row r="282" spans="1:26" ht="47.25" customHeight="1">
      <c r="B282" s="251" t="s">
        <v>91</v>
      </c>
      <c r="C282" s="201"/>
      <c r="D282" s="40"/>
      <c r="E282" s="40"/>
      <c r="F282" s="40"/>
      <c r="G282" s="40"/>
      <c r="H282" s="40"/>
      <c r="I282" s="196">
        <v>50</v>
      </c>
      <c r="J282" s="196">
        <v>20</v>
      </c>
      <c r="K282" s="196"/>
      <c r="L282" s="43"/>
    </row>
    <row r="283" spans="1:26" ht="48.75" customHeight="1">
      <c r="B283" s="251" t="s">
        <v>92</v>
      </c>
      <c r="C283" s="201"/>
      <c r="D283" s="40"/>
      <c r="E283" s="40"/>
      <c r="F283" s="40"/>
      <c r="G283" s="40"/>
      <c r="H283" s="40"/>
      <c r="I283" s="196">
        <v>40</v>
      </c>
      <c r="J283" s="196">
        <v>30</v>
      </c>
      <c r="K283" s="196"/>
      <c r="L283" s="43"/>
    </row>
    <row r="284" spans="1:26" ht="30.75" customHeight="1">
      <c r="B284" s="251" t="s">
        <v>93</v>
      </c>
      <c r="C284" s="201"/>
      <c r="D284" s="40"/>
      <c r="E284" s="40"/>
      <c r="F284" s="40"/>
      <c r="G284" s="40"/>
      <c r="H284" s="40"/>
      <c r="I284" s="196">
        <v>40</v>
      </c>
      <c r="J284" s="196">
        <v>20</v>
      </c>
      <c r="K284" s="196">
        <v>20</v>
      </c>
      <c r="L284" s="43"/>
    </row>
    <row r="285" spans="1:26" ht="25.5" customHeight="1">
      <c r="B285" s="251" t="s">
        <v>94</v>
      </c>
      <c r="C285" s="201"/>
      <c r="D285" s="40"/>
      <c r="E285" s="40"/>
      <c r="F285" s="40"/>
      <c r="G285" s="40"/>
      <c r="H285" s="40"/>
      <c r="I285" s="196">
        <v>35</v>
      </c>
      <c r="J285" s="196">
        <v>20</v>
      </c>
      <c r="K285" s="196">
        <v>20</v>
      </c>
      <c r="L285" s="43"/>
    </row>
    <row r="286" spans="1:26" ht="30.75" customHeight="1">
      <c r="B286" s="251" t="s">
        <v>183</v>
      </c>
      <c r="C286" s="201"/>
      <c r="D286" s="40"/>
      <c r="E286" s="40"/>
      <c r="F286" s="40"/>
      <c r="G286" s="40"/>
      <c r="H286" s="40"/>
      <c r="I286" s="196">
        <v>40</v>
      </c>
      <c r="J286" s="196">
        <v>20</v>
      </c>
      <c r="K286" s="196">
        <v>20</v>
      </c>
      <c r="L286" s="43"/>
    </row>
    <row r="287" spans="1:26" ht="30.75" customHeight="1">
      <c r="A287" s="82"/>
      <c r="B287" s="251" t="s">
        <v>95</v>
      </c>
      <c r="C287" s="201"/>
      <c r="D287" s="40"/>
      <c r="E287" s="40"/>
      <c r="F287" s="40"/>
      <c r="G287" s="40"/>
      <c r="H287" s="40"/>
      <c r="I287" s="196">
        <v>50</v>
      </c>
      <c r="J287" s="196">
        <v>30</v>
      </c>
      <c r="K287" s="196"/>
      <c r="L287" s="43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spans="1:26" ht="15.75" customHeight="1">
      <c r="B288" s="52" t="s">
        <v>53</v>
      </c>
      <c r="C288" s="53"/>
      <c r="D288" s="36">
        <v>0</v>
      </c>
      <c r="E288" s="36">
        <v>0</v>
      </c>
      <c r="F288" s="35"/>
      <c r="G288" s="36"/>
      <c r="H288" s="36"/>
      <c r="I288" s="36">
        <v>1750775</v>
      </c>
      <c r="J288" s="36">
        <v>3243662.9</v>
      </c>
      <c r="K288" s="36">
        <v>974736.3</v>
      </c>
      <c r="L288" s="54">
        <v>2023</v>
      </c>
    </row>
    <row r="289" spans="2:12" ht="15.75" customHeight="1">
      <c r="B289" s="11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2:12" ht="15.75" customHeight="1">
      <c r="B290" s="4" t="s">
        <v>15</v>
      </c>
      <c r="C290" s="5" t="s">
        <v>17</v>
      </c>
      <c r="D290" s="1"/>
      <c r="E290" s="1"/>
      <c r="F290" s="3"/>
      <c r="G290" s="3"/>
      <c r="H290" s="3"/>
      <c r="I290" s="3"/>
      <c r="J290" s="3"/>
      <c r="K290" s="3"/>
      <c r="L290" s="3"/>
    </row>
    <row r="291" spans="2:12" ht="15.75" customHeight="1">
      <c r="B291" s="4" t="s">
        <v>18</v>
      </c>
      <c r="C291" s="5">
        <v>104003</v>
      </c>
      <c r="D291" s="3"/>
      <c r="E291" s="3"/>
      <c r="F291" s="3"/>
      <c r="G291" s="3"/>
      <c r="H291" s="3"/>
      <c r="I291" s="3"/>
      <c r="J291" s="3"/>
      <c r="K291" s="3"/>
      <c r="L291" s="3"/>
    </row>
    <row r="292" spans="2:12" ht="15.75" customHeight="1">
      <c r="B292" s="4" t="s">
        <v>20</v>
      </c>
      <c r="C292" s="5" t="s">
        <v>4</v>
      </c>
      <c r="D292" s="3"/>
      <c r="E292" s="3"/>
      <c r="F292" s="3"/>
      <c r="G292" s="3"/>
      <c r="H292" s="3"/>
      <c r="I292" s="3"/>
      <c r="J292" s="3"/>
      <c r="K292" s="3"/>
      <c r="L292" s="3"/>
    </row>
    <row r="293" spans="2:12" ht="15.75" customHeight="1">
      <c r="B293" s="4" t="s">
        <v>23</v>
      </c>
      <c r="C293" s="5" t="s">
        <v>10</v>
      </c>
      <c r="D293" s="244" t="s">
        <v>24</v>
      </c>
      <c r="E293" s="205"/>
      <c r="F293" s="205"/>
      <c r="G293" s="205"/>
      <c r="H293" s="205"/>
      <c r="I293" s="205"/>
      <c r="J293" s="205"/>
      <c r="K293" s="205"/>
      <c r="L293" s="201"/>
    </row>
    <row r="294" spans="2:12" ht="15.75" customHeight="1">
      <c r="B294" s="4" t="s">
        <v>31</v>
      </c>
      <c r="C294" s="15" t="s">
        <v>67</v>
      </c>
      <c r="D294" s="16" t="s">
        <v>33</v>
      </c>
      <c r="E294" s="16" t="s">
        <v>37</v>
      </c>
      <c r="F294" s="18" t="s">
        <v>36</v>
      </c>
      <c r="G294" s="18" t="s">
        <v>38</v>
      </c>
      <c r="H294" s="18" t="s">
        <v>39</v>
      </c>
      <c r="I294" s="16" t="s">
        <v>40</v>
      </c>
      <c r="J294" s="16" t="s">
        <v>41</v>
      </c>
      <c r="K294" s="16" t="s">
        <v>42</v>
      </c>
      <c r="L294" s="241" t="s">
        <v>44</v>
      </c>
    </row>
    <row r="295" spans="2:12" ht="29.25" customHeight="1">
      <c r="B295" s="24" t="s">
        <v>45</v>
      </c>
      <c r="C295" s="80" t="s">
        <v>164</v>
      </c>
      <c r="D295" s="28"/>
      <c r="E295" s="28"/>
      <c r="F295" s="29"/>
      <c r="G295" s="29"/>
      <c r="H295" s="29"/>
      <c r="I295" s="28"/>
      <c r="J295" s="28"/>
      <c r="K295" s="28"/>
      <c r="L295" s="210"/>
    </row>
    <row r="296" spans="2:12" ht="14.25">
      <c r="B296" s="24" t="s">
        <v>48</v>
      </c>
      <c r="C296" s="81" t="s">
        <v>165</v>
      </c>
      <c r="D296" s="28"/>
      <c r="E296" s="28"/>
      <c r="F296" s="29"/>
      <c r="G296" s="29"/>
      <c r="H296" s="29"/>
      <c r="I296" s="28"/>
      <c r="J296" s="28"/>
      <c r="K296" s="28"/>
      <c r="L296" s="210"/>
    </row>
    <row r="297" spans="2:12" ht="15.75" customHeight="1">
      <c r="B297" s="24" t="s">
        <v>49</v>
      </c>
      <c r="C297" s="50" t="s">
        <v>69</v>
      </c>
      <c r="D297" s="28"/>
      <c r="E297" s="28"/>
      <c r="F297" s="29"/>
      <c r="G297" s="29"/>
      <c r="H297" s="29"/>
      <c r="I297" s="28"/>
      <c r="J297" s="28"/>
      <c r="K297" s="28"/>
      <c r="L297" s="210"/>
    </row>
    <row r="298" spans="2:12" ht="15.75" customHeight="1">
      <c r="B298" s="5" t="s">
        <v>71</v>
      </c>
      <c r="C298" s="5" t="s">
        <v>184</v>
      </c>
      <c r="D298" s="28"/>
      <c r="E298" s="28"/>
      <c r="F298" s="29"/>
      <c r="G298" s="29"/>
      <c r="H298" s="29"/>
      <c r="I298" s="28"/>
      <c r="J298" s="28"/>
      <c r="K298" s="28"/>
      <c r="L298" s="210"/>
    </row>
    <row r="299" spans="2:12" ht="15.75" customHeight="1">
      <c r="B299" s="51"/>
      <c r="C299" s="32" t="s">
        <v>52</v>
      </c>
      <c r="D299" s="22"/>
      <c r="E299" s="22"/>
      <c r="F299" s="23"/>
      <c r="G299" s="23"/>
      <c r="H299" s="23"/>
      <c r="I299" s="22"/>
      <c r="J299" s="22"/>
      <c r="K299" s="22"/>
      <c r="L299" s="210"/>
    </row>
    <row r="300" spans="2:12" ht="30.75" customHeight="1">
      <c r="B300" s="255" t="s">
        <v>247</v>
      </c>
      <c r="C300" s="256"/>
      <c r="D300" s="40"/>
      <c r="E300" s="40"/>
      <c r="F300" s="40"/>
      <c r="G300" s="40"/>
      <c r="H300" s="40"/>
      <c r="I300" s="42">
        <v>40</v>
      </c>
      <c r="J300" s="42">
        <v>15</v>
      </c>
      <c r="K300" s="42">
        <v>150</v>
      </c>
      <c r="L300" s="160"/>
    </row>
    <row r="301" spans="2:12" ht="15.75" customHeight="1">
      <c r="B301" s="52" t="s">
        <v>53</v>
      </c>
      <c r="C301" s="53"/>
      <c r="D301" s="36">
        <v>0</v>
      </c>
      <c r="E301" s="36">
        <v>0</v>
      </c>
      <c r="F301" s="35"/>
      <c r="G301" s="36"/>
      <c r="H301" s="36"/>
      <c r="I301" s="36">
        <v>401000</v>
      </c>
      <c r="J301" s="36">
        <v>85000</v>
      </c>
      <c r="K301" s="36">
        <v>85000</v>
      </c>
      <c r="L301" s="54"/>
    </row>
    <row r="302" spans="2:12" ht="15.75" customHeight="1">
      <c r="B302" s="11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2:12" ht="15.75" customHeight="1"/>
    <row r="304" spans="2:12" ht="15.75" customHeight="1">
      <c r="B304" s="8" t="s">
        <v>7</v>
      </c>
      <c r="C304" s="8" t="s">
        <v>9</v>
      </c>
      <c r="D304" s="3"/>
      <c r="E304" s="3"/>
      <c r="F304" s="3"/>
      <c r="G304" s="3"/>
      <c r="H304" s="3"/>
      <c r="I304" s="3"/>
      <c r="J304" s="3"/>
      <c r="K304" s="3"/>
      <c r="L304" s="3"/>
    </row>
    <row r="305" spans="1:26" ht="15.75" customHeight="1">
      <c r="B305" s="5">
        <v>1120</v>
      </c>
      <c r="C305" s="74" t="s">
        <v>64</v>
      </c>
      <c r="D305" s="9"/>
      <c r="E305" s="3"/>
      <c r="F305" s="3"/>
      <c r="G305" s="3"/>
      <c r="H305" s="3"/>
      <c r="I305" s="3"/>
      <c r="J305" s="3"/>
      <c r="K305" s="3"/>
      <c r="L305" s="3"/>
    </row>
    <row r="306" spans="1:26" ht="15.75" customHeight="1">
      <c r="B306" s="260" t="s">
        <v>12</v>
      </c>
      <c r="C306" s="261"/>
      <c r="D306" s="3"/>
      <c r="E306" s="3"/>
      <c r="F306" s="3"/>
      <c r="G306" s="3"/>
      <c r="H306" s="3"/>
      <c r="I306" s="3"/>
      <c r="J306" s="3"/>
      <c r="K306" s="3"/>
      <c r="L306" s="3"/>
    </row>
    <row r="307" spans="1:26" ht="15.75" customHeight="1">
      <c r="B307" s="11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26" ht="15.75" customHeight="1">
      <c r="A308" s="82"/>
      <c r="B308" s="4" t="s">
        <v>15</v>
      </c>
      <c r="C308" s="5" t="s">
        <v>17</v>
      </c>
      <c r="D308" s="1"/>
      <c r="E308" s="1"/>
      <c r="F308" s="3"/>
      <c r="G308" s="3"/>
      <c r="H308" s="3"/>
      <c r="I308" s="3"/>
      <c r="J308" s="3"/>
      <c r="K308" s="3"/>
      <c r="L308" s="3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spans="1:26" ht="15.75" customHeight="1">
      <c r="A309" s="82"/>
      <c r="B309" s="4" t="s">
        <v>18</v>
      </c>
      <c r="C309" s="5">
        <v>104003</v>
      </c>
      <c r="D309" s="3"/>
      <c r="E309" s="3"/>
      <c r="F309" s="3"/>
      <c r="G309" s="3"/>
      <c r="H309" s="3"/>
      <c r="I309" s="3"/>
      <c r="J309" s="3"/>
      <c r="K309" s="3"/>
      <c r="L309" s="3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spans="1:26" ht="15.75" customHeight="1">
      <c r="A310" s="82"/>
      <c r="B310" s="4" t="s">
        <v>20</v>
      </c>
      <c r="C310" s="5" t="s">
        <v>4</v>
      </c>
      <c r="D310" s="3"/>
      <c r="E310" s="3"/>
      <c r="F310" s="3"/>
      <c r="G310" s="3"/>
      <c r="H310" s="3"/>
      <c r="I310" s="3"/>
      <c r="J310" s="3"/>
      <c r="K310" s="3"/>
      <c r="L310" s="3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spans="1:26" ht="15.75" customHeight="1">
      <c r="A311" s="82"/>
      <c r="B311" s="4" t="s">
        <v>23</v>
      </c>
      <c r="C311" s="5">
        <v>1120</v>
      </c>
      <c r="D311" s="244" t="s">
        <v>24</v>
      </c>
      <c r="E311" s="205"/>
      <c r="F311" s="205"/>
      <c r="G311" s="205"/>
      <c r="H311" s="205"/>
      <c r="I311" s="205"/>
      <c r="J311" s="205"/>
      <c r="K311" s="205"/>
      <c r="L311" s="201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spans="1:26" ht="15.75" customHeight="1">
      <c r="A312" s="82"/>
      <c r="B312" s="4" t="s">
        <v>31</v>
      </c>
      <c r="C312" s="15" t="s">
        <v>32</v>
      </c>
      <c r="D312" s="16" t="s">
        <v>33</v>
      </c>
      <c r="E312" s="16" t="s">
        <v>37</v>
      </c>
      <c r="F312" s="18" t="s">
        <v>36</v>
      </c>
      <c r="G312" s="18" t="s">
        <v>38</v>
      </c>
      <c r="H312" s="18" t="s">
        <v>39</v>
      </c>
      <c r="I312" s="16" t="s">
        <v>40</v>
      </c>
      <c r="J312" s="16" t="s">
        <v>41</v>
      </c>
      <c r="K312" s="16" t="s">
        <v>42</v>
      </c>
      <c r="L312" s="241" t="s">
        <v>44</v>
      </c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spans="1:26" ht="57" customHeight="1">
      <c r="A313" s="82"/>
      <c r="B313" s="24" t="s">
        <v>45</v>
      </c>
      <c r="C313" s="48" t="s">
        <v>96</v>
      </c>
      <c r="D313" s="28"/>
      <c r="E313" s="28"/>
      <c r="F313" s="29"/>
      <c r="G313" s="29"/>
      <c r="H313" s="29"/>
      <c r="I313" s="28"/>
      <c r="J313" s="28"/>
      <c r="K313" s="28"/>
      <c r="L313" s="210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spans="1:26" ht="57.75" customHeight="1">
      <c r="A314" s="82"/>
      <c r="B314" s="24" t="s">
        <v>48</v>
      </c>
      <c r="C314" s="102" t="s">
        <v>168</v>
      </c>
      <c r="D314" s="28"/>
      <c r="E314" s="28"/>
      <c r="F314" s="29"/>
      <c r="G314" s="29"/>
      <c r="H314" s="29"/>
      <c r="I314" s="28"/>
      <c r="J314" s="28"/>
      <c r="K314" s="28"/>
      <c r="L314" s="210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spans="1:26" ht="15.75" customHeight="1">
      <c r="A315" s="82"/>
      <c r="B315" s="24" t="s">
        <v>49</v>
      </c>
      <c r="C315" s="30" t="s">
        <v>50</v>
      </c>
      <c r="D315" s="28"/>
      <c r="E315" s="28"/>
      <c r="F315" s="29"/>
      <c r="G315" s="29"/>
      <c r="H315" s="29"/>
      <c r="I315" s="28"/>
      <c r="J315" s="28"/>
      <c r="K315" s="28"/>
      <c r="L315" s="210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spans="1:26" ht="15.75" customHeight="1">
      <c r="A316" s="82"/>
      <c r="B316" s="5" t="s">
        <v>51</v>
      </c>
      <c r="C316" s="5" t="s">
        <v>97</v>
      </c>
      <c r="D316" s="28"/>
      <c r="E316" s="28"/>
      <c r="F316" s="29"/>
      <c r="G316" s="29"/>
      <c r="H316" s="29"/>
      <c r="I316" s="28"/>
      <c r="J316" s="28"/>
      <c r="K316" s="28"/>
      <c r="L316" s="210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spans="1:26" ht="15.75" customHeight="1">
      <c r="A317" s="82"/>
      <c r="B317" s="31"/>
      <c r="C317" s="32" t="s">
        <v>52</v>
      </c>
      <c r="D317" s="22"/>
      <c r="E317" s="22"/>
      <c r="F317" s="23"/>
      <c r="G317" s="23"/>
      <c r="H317" s="23"/>
      <c r="I317" s="22"/>
      <c r="J317" s="22"/>
      <c r="K317" s="22"/>
      <c r="L317" s="211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spans="1:26" ht="30" customHeight="1">
      <c r="A318" s="82"/>
      <c r="B318" s="243" t="s">
        <v>98</v>
      </c>
      <c r="C318" s="201"/>
      <c r="D318" s="35"/>
      <c r="E318" s="85"/>
      <c r="F318" s="35">
        <v>2</v>
      </c>
      <c r="G318" s="35">
        <v>2</v>
      </c>
      <c r="H318" s="35">
        <v>4</v>
      </c>
      <c r="I318" s="35">
        <v>4</v>
      </c>
      <c r="J318" s="35">
        <v>8</v>
      </c>
      <c r="K318" s="35">
        <v>12</v>
      </c>
      <c r="L318" s="54" t="s">
        <v>54</v>
      </c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spans="1:26" ht="30" customHeight="1">
      <c r="A319" s="82"/>
      <c r="B319" s="243" t="s">
        <v>99</v>
      </c>
      <c r="C319" s="201"/>
      <c r="D319" s="35"/>
      <c r="E319" s="85"/>
      <c r="F319" s="35">
        <v>1</v>
      </c>
      <c r="G319" s="35">
        <v>1</v>
      </c>
      <c r="H319" s="35">
        <v>1</v>
      </c>
      <c r="I319" s="35">
        <v>1</v>
      </c>
      <c r="J319" s="35">
        <v>2</v>
      </c>
      <c r="K319" s="35">
        <v>3</v>
      </c>
      <c r="L319" s="54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spans="1:26" ht="30" customHeight="1">
      <c r="A320" s="82"/>
      <c r="B320" s="243" t="s">
        <v>100</v>
      </c>
      <c r="C320" s="201"/>
      <c r="D320" s="35"/>
      <c r="E320" s="85"/>
      <c r="F320" s="35">
        <v>50</v>
      </c>
      <c r="G320" s="35">
        <v>50</v>
      </c>
      <c r="H320" s="35">
        <v>100</v>
      </c>
      <c r="I320" s="35">
        <v>100</v>
      </c>
      <c r="J320" s="35">
        <v>200</v>
      </c>
      <c r="K320" s="35">
        <v>300</v>
      </c>
      <c r="L320" s="54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spans="1:26" ht="30" customHeight="1">
      <c r="A321" s="82"/>
      <c r="B321" s="243" t="s">
        <v>101</v>
      </c>
      <c r="C321" s="201"/>
      <c r="D321" s="35"/>
      <c r="E321" s="85"/>
      <c r="F321" s="35">
        <v>20</v>
      </c>
      <c r="G321" s="35">
        <v>20</v>
      </c>
      <c r="H321" s="35">
        <v>20</v>
      </c>
      <c r="I321" s="35">
        <v>20</v>
      </c>
      <c r="J321" s="35">
        <v>40</v>
      </c>
      <c r="K321" s="35">
        <v>60</v>
      </c>
      <c r="L321" s="54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spans="1:26" ht="30" customHeight="1">
      <c r="A322" s="82"/>
      <c r="B322" s="243" t="s">
        <v>102</v>
      </c>
      <c r="C322" s="201"/>
      <c r="D322" s="35"/>
      <c r="E322" s="85"/>
      <c r="F322" s="35">
        <v>2</v>
      </c>
      <c r="G322" s="35">
        <v>2</v>
      </c>
      <c r="H322" s="35">
        <v>2</v>
      </c>
      <c r="I322" s="35">
        <v>2</v>
      </c>
      <c r="J322" s="35">
        <v>2</v>
      </c>
      <c r="K322" s="35">
        <v>2</v>
      </c>
      <c r="L322" s="54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spans="1:26" ht="30" customHeight="1">
      <c r="A323" s="82"/>
      <c r="B323" s="243" t="s">
        <v>103</v>
      </c>
      <c r="C323" s="201"/>
      <c r="D323" s="35"/>
      <c r="E323" s="85"/>
      <c r="F323" s="35">
        <v>3</v>
      </c>
      <c r="G323" s="35">
        <v>3</v>
      </c>
      <c r="H323" s="35">
        <v>5</v>
      </c>
      <c r="I323" s="35">
        <v>5</v>
      </c>
      <c r="J323" s="35">
        <v>10</v>
      </c>
      <c r="K323" s="35">
        <v>15</v>
      </c>
      <c r="L323" s="54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spans="1:26" ht="30" customHeight="1">
      <c r="A324" s="82"/>
      <c r="B324" s="243" t="s">
        <v>104</v>
      </c>
      <c r="C324" s="201"/>
      <c r="D324" s="35"/>
      <c r="E324" s="85"/>
      <c r="F324" s="35"/>
      <c r="G324" s="35"/>
      <c r="H324" s="35"/>
      <c r="I324" s="35">
        <v>90</v>
      </c>
      <c r="J324" s="35">
        <v>90</v>
      </c>
      <c r="K324" s="35">
        <v>90</v>
      </c>
      <c r="L324" s="54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spans="1:26" ht="30" customHeight="1">
      <c r="A325" s="82"/>
      <c r="B325" s="243" t="s">
        <v>105</v>
      </c>
      <c r="C325" s="201"/>
      <c r="D325" s="35"/>
      <c r="E325" s="85"/>
      <c r="F325" s="35"/>
      <c r="G325" s="35"/>
      <c r="H325" s="35"/>
      <c r="I325" s="35">
        <v>900</v>
      </c>
      <c r="J325" s="35">
        <v>900</v>
      </c>
      <c r="K325" s="35">
        <v>900</v>
      </c>
      <c r="L325" s="54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spans="1:26" ht="30" customHeight="1">
      <c r="A326" s="82"/>
      <c r="B326" s="243" t="s">
        <v>106</v>
      </c>
      <c r="C326" s="201"/>
      <c r="D326" s="35"/>
      <c r="E326" s="85"/>
      <c r="F326" s="35"/>
      <c r="G326" s="35"/>
      <c r="H326" s="35"/>
      <c r="I326" s="35">
        <v>140</v>
      </c>
      <c r="J326" s="35">
        <v>140</v>
      </c>
      <c r="K326" s="35">
        <v>140</v>
      </c>
      <c r="L326" s="54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spans="1:26" ht="30" customHeight="1">
      <c r="A327" s="82"/>
      <c r="B327" s="243" t="s">
        <v>107</v>
      </c>
      <c r="C327" s="201"/>
      <c r="D327" s="35"/>
      <c r="E327" s="85"/>
      <c r="F327" s="35"/>
      <c r="G327" s="35"/>
      <c r="H327" s="35"/>
      <c r="I327" s="35">
        <v>1110</v>
      </c>
      <c r="J327" s="35">
        <v>1110</v>
      </c>
      <c r="K327" s="35">
        <v>1110</v>
      </c>
      <c r="L327" s="54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spans="1:26" ht="30" customHeight="1">
      <c r="A328" s="82"/>
      <c r="B328" s="243" t="s">
        <v>108</v>
      </c>
      <c r="C328" s="201"/>
      <c r="D328" s="35"/>
      <c r="E328" s="85"/>
      <c r="F328" s="35"/>
      <c r="G328" s="35"/>
      <c r="H328" s="35"/>
      <c r="I328" s="35">
        <v>1786</v>
      </c>
      <c r="J328" s="35">
        <v>1786</v>
      </c>
      <c r="K328" s="35">
        <v>1786</v>
      </c>
      <c r="L328" s="54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spans="1:26" ht="15.75" customHeight="1">
      <c r="A329" s="82"/>
      <c r="B329" s="34" t="s">
        <v>53</v>
      </c>
      <c r="C329" s="53"/>
      <c r="D329" s="35"/>
      <c r="E329" s="35"/>
      <c r="F329" s="35">
        <v>20980.160000000003</v>
      </c>
      <c r="G329" s="35">
        <v>52450.400000000001</v>
      </c>
      <c r="H329" s="35">
        <v>83920.640000000014</v>
      </c>
      <c r="I329" s="35">
        <v>104900.8</v>
      </c>
      <c r="J329" s="35">
        <v>209801.60000000001</v>
      </c>
      <c r="K329" s="35">
        <v>314702.40000000002</v>
      </c>
      <c r="L329" s="54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spans="1:26" ht="15.75" customHeight="1">
      <c r="B330" s="11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26" ht="15.75" customHeight="1">
      <c r="A331" s="82"/>
      <c r="B331" s="86"/>
      <c r="C331" s="86"/>
      <c r="D331" s="72"/>
      <c r="E331" s="72"/>
      <c r="F331" s="72"/>
      <c r="G331" s="72"/>
      <c r="H331" s="72"/>
      <c r="I331" s="72"/>
      <c r="J331" s="72"/>
      <c r="K331" s="72"/>
      <c r="L331" s="7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spans="1:26" ht="15.75" customHeight="1">
      <c r="A332" s="82"/>
      <c r="B332" s="4" t="s">
        <v>15</v>
      </c>
      <c r="C332" s="5" t="s">
        <v>17</v>
      </c>
      <c r="D332" s="1"/>
      <c r="E332" s="1"/>
      <c r="F332" s="3"/>
      <c r="G332" s="3"/>
      <c r="H332" s="3"/>
      <c r="I332" s="3"/>
      <c r="J332" s="3"/>
      <c r="K332" s="3"/>
      <c r="L332" s="3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spans="1:26" ht="15.75" customHeight="1">
      <c r="A333" s="82"/>
      <c r="B333" s="4" t="s">
        <v>18</v>
      </c>
      <c r="C333" s="5">
        <v>104003</v>
      </c>
      <c r="D333" s="3"/>
      <c r="E333" s="3"/>
      <c r="F333" s="3"/>
      <c r="G333" s="3"/>
      <c r="H333" s="3"/>
      <c r="I333" s="3"/>
      <c r="J333" s="3"/>
      <c r="K333" s="3"/>
      <c r="L333" s="3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spans="1:26" ht="15.75" customHeight="1">
      <c r="A334" s="82"/>
      <c r="B334" s="4" t="s">
        <v>20</v>
      </c>
      <c r="C334" s="5" t="s">
        <v>4</v>
      </c>
      <c r="D334" s="3"/>
      <c r="E334" s="3"/>
      <c r="F334" s="3"/>
      <c r="G334" s="3"/>
      <c r="H334" s="3"/>
      <c r="I334" s="3"/>
      <c r="J334" s="3"/>
      <c r="K334" s="3"/>
      <c r="L334" s="3"/>
      <c r="M334" s="82"/>
      <c r="N334" s="82"/>
      <c r="O334" s="82"/>
      <c r="P334" s="82"/>
      <c r="Q334" s="82">
        <f>7895*12</f>
        <v>94740</v>
      </c>
      <c r="R334" s="82"/>
      <c r="S334" s="82"/>
      <c r="T334" s="82"/>
      <c r="U334" s="82"/>
      <c r="V334" s="82"/>
      <c r="W334" s="82"/>
      <c r="X334" s="82"/>
      <c r="Y334" s="82"/>
      <c r="Z334" s="82"/>
    </row>
    <row r="335" spans="1:26" ht="15.75" customHeight="1">
      <c r="A335" s="82"/>
      <c r="B335" s="4" t="s">
        <v>23</v>
      </c>
      <c r="C335" s="5">
        <v>1120</v>
      </c>
      <c r="D335" s="244" t="s">
        <v>24</v>
      </c>
      <c r="E335" s="205"/>
      <c r="F335" s="205"/>
      <c r="G335" s="205"/>
      <c r="H335" s="205"/>
      <c r="I335" s="205"/>
      <c r="J335" s="205"/>
      <c r="K335" s="205"/>
      <c r="L335" s="201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spans="1:26" ht="15.75" customHeight="1">
      <c r="A336" s="82"/>
      <c r="B336" s="4" t="s">
        <v>31</v>
      </c>
      <c r="C336" s="15" t="s">
        <v>32</v>
      </c>
      <c r="D336" s="16" t="s">
        <v>33</v>
      </c>
      <c r="E336" s="16" t="s">
        <v>37</v>
      </c>
      <c r="F336" s="18" t="s">
        <v>36</v>
      </c>
      <c r="G336" s="18" t="s">
        <v>38</v>
      </c>
      <c r="H336" s="18" t="s">
        <v>39</v>
      </c>
      <c r="I336" s="16" t="s">
        <v>40</v>
      </c>
      <c r="J336" s="16" t="s">
        <v>41</v>
      </c>
      <c r="K336" s="16" t="s">
        <v>42</v>
      </c>
      <c r="L336" s="241" t="s">
        <v>44</v>
      </c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spans="1:26" ht="57" customHeight="1">
      <c r="A337" s="82"/>
      <c r="B337" s="24" t="s">
        <v>45</v>
      </c>
      <c r="C337" s="48" t="s">
        <v>185</v>
      </c>
      <c r="D337" s="28"/>
      <c r="E337" s="28"/>
      <c r="F337" s="29"/>
      <c r="G337" s="29"/>
      <c r="H337" s="29"/>
      <c r="I337" s="28"/>
      <c r="J337" s="28"/>
      <c r="K337" s="28"/>
      <c r="L337" s="210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spans="1:26" ht="57.75" customHeight="1">
      <c r="A338" s="82"/>
      <c r="B338" s="24" t="s">
        <v>48</v>
      </c>
      <c r="C338" s="5" t="s">
        <v>186</v>
      </c>
      <c r="D338" s="28"/>
      <c r="E338" s="28"/>
      <c r="F338" s="29"/>
      <c r="G338" s="29"/>
      <c r="H338" s="29"/>
      <c r="I338" s="28"/>
      <c r="J338" s="28"/>
      <c r="K338" s="28"/>
      <c r="L338" s="210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spans="1:26" ht="15.75" customHeight="1">
      <c r="A339" s="82"/>
      <c r="B339" s="24" t="s">
        <v>49</v>
      </c>
      <c r="C339" s="30" t="s">
        <v>50</v>
      </c>
      <c r="D339" s="28"/>
      <c r="E339" s="28"/>
      <c r="F339" s="29"/>
      <c r="G339" s="29"/>
      <c r="H339" s="29"/>
      <c r="I339" s="28"/>
      <c r="J339" s="28"/>
      <c r="K339" s="28"/>
      <c r="L339" s="210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spans="1:26" ht="51" customHeight="1">
      <c r="A340" s="82"/>
      <c r="B340" s="5" t="s">
        <v>51</v>
      </c>
      <c r="C340" s="5" t="s">
        <v>187</v>
      </c>
      <c r="D340" s="28"/>
      <c r="E340" s="28"/>
      <c r="F340" s="29"/>
      <c r="G340" s="29"/>
      <c r="H340" s="29"/>
      <c r="I340" s="28"/>
      <c r="J340" s="28"/>
      <c r="K340" s="28"/>
      <c r="L340" s="210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spans="1:26" ht="15.75" customHeight="1">
      <c r="A341" s="82"/>
      <c r="B341" s="31"/>
      <c r="C341" s="32" t="s">
        <v>52</v>
      </c>
      <c r="D341" s="22"/>
      <c r="E341" s="22"/>
      <c r="F341" s="23"/>
      <c r="G341" s="23"/>
      <c r="H341" s="23"/>
      <c r="I341" s="22"/>
      <c r="J341" s="22"/>
      <c r="K341" s="22"/>
      <c r="L341" s="211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spans="1:26" ht="15.75" customHeight="1">
      <c r="A342" s="82"/>
      <c r="B342" s="34" t="s">
        <v>53</v>
      </c>
      <c r="C342" s="53"/>
      <c r="D342" s="35"/>
      <c r="E342" s="35"/>
      <c r="F342" s="35"/>
      <c r="G342" s="35"/>
      <c r="H342" s="35"/>
      <c r="I342" s="36">
        <v>43956</v>
      </c>
      <c r="J342" s="36">
        <v>43956</v>
      </c>
      <c r="K342" s="36">
        <v>43956</v>
      </c>
      <c r="L342" s="54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spans="1:26" ht="15.75" customHeight="1">
      <c r="B343" s="11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26" ht="15.75" customHeight="1">
      <c r="A344" s="82"/>
      <c r="B344" s="4" t="s">
        <v>15</v>
      </c>
      <c r="C344" s="5" t="s">
        <v>17</v>
      </c>
      <c r="D344" s="1"/>
      <c r="E344" s="1"/>
      <c r="F344" s="3"/>
      <c r="G344" s="3"/>
      <c r="H344" s="3"/>
      <c r="I344" s="3"/>
      <c r="J344" s="3"/>
      <c r="K344" s="3"/>
      <c r="L344" s="3"/>
      <c r="M344" s="82"/>
      <c r="N344" s="82"/>
      <c r="O344" s="82"/>
      <c r="P344" s="82"/>
      <c r="Q344" s="82"/>
      <c r="R344" s="82"/>
      <c r="S344" s="82"/>
      <c r="T344" s="82">
        <f>I354*27000/1000</f>
        <v>1971</v>
      </c>
      <c r="U344" s="82">
        <f>J354*27000/1000</f>
        <v>2106</v>
      </c>
      <c r="V344" s="82">
        <f>K354*27000/1000</f>
        <v>2241</v>
      </c>
      <c r="W344" s="82"/>
      <c r="X344" s="82"/>
      <c r="Y344" s="82"/>
      <c r="Z344" s="82"/>
    </row>
    <row r="345" spans="1:26" ht="15.75" customHeight="1">
      <c r="A345" s="82"/>
      <c r="B345" s="4" t="s">
        <v>18</v>
      </c>
      <c r="C345" s="5">
        <v>104003</v>
      </c>
      <c r="D345" s="3"/>
      <c r="E345" s="3"/>
      <c r="F345" s="3"/>
      <c r="G345" s="3"/>
      <c r="H345" s="3"/>
      <c r="I345" s="3"/>
      <c r="J345" s="3"/>
      <c r="K345" s="3"/>
      <c r="L345" s="3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spans="1:26" ht="15.75" customHeight="1">
      <c r="A346" s="82"/>
      <c r="B346" s="4" t="s">
        <v>20</v>
      </c>
      <c r="C346" s="5" t="s">
        <v>4</v>
      </c>
      <c r="D346" s="3"/>
      <c r="E346" s="3"/>
      <c r="F346" s="3"/>
      <c r="G346" s="3"/>
      <c r="H346" s="3"/>
      <c r="I346" s="3"/>
      <c r="J346" s="3"/>
      <c r="K346" s="3"/>
      <c r="L346" s="3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spans="1:26" ht="15.75" customHeight="1">
      <c r="A347" s="82"/>
      <c r="B347" s="4" t="s">
        <v>23</v>
      </c>
      <c r="C347" s="5">
        <v>1120</v>
      </c>
      <c r="D347" s="244" t="s">
        <v>24</v>
      </c>
      <c r="E347" s="205"/>
      <c r="F347" s="205"/>
      <c r="G347" s="205"/>
      <c r="H347" s="205"/>
      <c r="I347" s="205"/>
      <c r="J347" s="205"/>
      <c r="K347" s="205"/>
      <c r="L347" s="201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spans="1:26" ht="15.75" customHeight="1">
      <c r="A348" s="82"/>
      <c r="B348" s="4" t="s">
        <v>31</v>
      </c>
      <c r="C348" s="15" t="s">
        <v>190</v>
      </c>
      <c r="D348" s="16" t="s">
        <v>33</v>
      </c>
      <c r="E348" s="16" t="s">
        <v>37</v>
      </c>
      <c r="F348" s="18" t="s">
        <v>36</v>
      </c>
      <c r="G348" s="18" t="s">
        <v>38</v>
      </c>
      <c r="H348" s="18" t="s">
        <v>39</v>
      </c>
      <c r="I348" s="16" t="s">
        <v>40</v>
      </c>
      <c r="J348" s="16" t="s">
        <v>41</v>
      </c>
      <c r="K348" s="16" t="s">
        <v>42</v>
      </c>
      <c r="L348" s="241" t="s">
        <v>44</v>
      </c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spans="1:26" ht="57" customHeight="1">
      <c r="A349" s="82"/>
      <c r="B349" s="24" t="s">
        <v>45</v>
      </c>
      <c r="C349" s="48" t="s">
        <v>188</v>
      </c>
      <c r="D349" s="28"/>
      <c r="E349" s="28"/>
      <c r="F349" s="29"/>
      <c r="G349" s="29"/>
      <c r="H349" s="29"/>
      <c r="I349" s="28"/>
      <c r="J349" s="28"/>
      <c r="K349" s="28"/>
      <c r="L349" s="210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spans="1:26" ht="85.5" customHeight="1">
      <c r="A350" s="82"/>
      <c r="B350" s="24" t="s">
        <v>48</v>
      </c>
      <c r="C350" s="5" t="s">
        <v>191</v>
      </c>
      <c r="D350" s="28"/>
      <c r="E350" s="28"/>
      <c r="F350" s="29"/>
      <c r="G350" s="29"/>
      <c r="H350" s="29"/>
      <c r="I350" s="28"/>
      <c r="J350" s="28"/>
      <c r="K350" s="28"/>
      <c r="L350" s="210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spans="1:26" ht="15.75" customHeight="1">
      <c r="A351" s="82"/>
      <c r="B351" s="24" t="s">
        <v>49</v>
      </c>
      <c r="C351" s="30" t="s">
        <v>192</v>
      </c>
      <c r="D351" s="28"/>
      <c r="E351" s="28"/>
      <c r="F351" s="29"/>
      <c r="G351" s="29"/>
      <c r="H351" s="29"/>
      <c r="I351" s="28"/>
      <c r="J351" s="28"/>
      <c r="K351" s="28"/>
      <c r="L351" s="210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spans="1:26" ht="51" customHeight="1">
      <c r="A352" s="82"/>
      <c r="B352" s="5" t="s">
        <v>51</v>
      </c>
      <c r="C352" s="5" t="s">
        <v>226</v>
      </c>
      <c r="D352" s="28"/>
      <c r="E352" s="28"/>
      <c r="F352" s="29"/>
      <c r="G352" s="29"/>
      <c r="H352" s="29"/>
      <c r="I352" s="28"/>
      <c r="J352" s="28"/>
      <c r="K352" s="28"/>
      <c r="L352" s="210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spans="1:26" ht="15.75" customHeight="1">
      <c r="A353" s="82"/>
      <c r="B353" s="31"/>
      <c r="C353" s="32" t="s">
        <v>52</v>
      </c>
      <c r="D353" s="22"/>
      <c r="E353" s="22"/>
      <c r="F353" s="23"/>
      <c r="G353" s="23"/>
      <c r="H353" s="23"/>
      <c r="I353" s="22"/>
      <c r="J353" s="22"/>
      <c r="K353" s="22"/>
      <c r="L353" s="211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spans="1:26" ht="15.75" customHeight="1">
      <c r="A354" s="82"/>
      <c r="B354" s="243" t="s">
        <v>193</v>
      </c>
      <c r="C354" s="201"/>
      <c r="D354" s="163"/>
      <c r="E354" s="163"/>
      <c r="F354" s="164"/>
      <c r="G354" s="164"/>
      <c r="H354" s="164"/>
      <c r="I354" s="163">
        <v>73</v>
      </c>
      <c r="J354" s="163">
        <v>78</v>
      </c>
      <c r="K354" s="163">
        <v>83</v>
      </c>
      <c r="L354" s="159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spans="1:26" ht="15.75" customHeight="1">
      <c r="A355" s="82"/>
      <c r="B355" s="34" t="s">
        <v>53</v>
      </c>
      <c r="C355" s="53"/>
      <c r="D355" s="35"/>
      <c r="E355" s="35"/>
      <c r="F355" s="35"/>
      <c r="G355" s="35"/>
      <c r="H355" s="35"/>
      <c r="I355" s="36">
        <v>23652</v>
      </c>
      <c r="J355" s="36">
        <v>25272</v>
      </c>
      <c r="K355" s="36">
        <v>26892</v>
      </c>
      <c r="L355" s="54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spans="1:26" ht="15.75" customHeight="1">
      <c r="B356" s="11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26" ht="15.75" customHeight="1">
      <c r="B357" s="4" t="s">
        <v>15</v>
      </c>
      <c r="C357" s="5" t="s">
        <v>17</v>
      </c>
      <c r="D357" s="1"/>
      <c r="E357" s="1"/>
      <c r="F357" s="3"/>
      <c r="G357" s="3"/>
      <c r="H357" s="3"/>
      <c r="I357" s="3"/>
      <c r="J357" s="3"/>
      <c r="K357" s="3"/>
      <c r="L357" s="3"/>
    </row>
    <row r="358" spans="1:26" ht="15.75" customHeight="1">
      <c r="B358" s="4" t="s">
        <v>18</v>
      </c>
      <c r="C358" s="5">
        <v>105047</v>
      </c>
      <c r="D358" s="3"/>
      <c r="E358" s="3"/>
      <c r="F358" s="3"/>
      <c r="G358" s="3"/>
      <c r="H358" s="3"/>
      <c r="I358" s="3"/>
      <c r="J358" s="3"/>
      <c r="K358" s="3"/>
      <c r="L358" s="3"/>
    </row>
    <row r="359" spans="1:26" ht="15.75" customHeight="1">
      <c r="B359" s="4" t="s">
        <v>20</v>
      </c>
      <c r="C359" s="5" t="s">
        <v>109</v>
      </c>
      <c r="D359" s="3"/>
      <c r="E359" s="3"/>
      <c r="F359" s="3"/>
      <c r="G359" s="3"/>
      <c r="H359" s="3"/>
      <c r="I359" s="3"/>
      <c r="J359" s="3"/>
      <c r="K359" s="3"/>
      <c r="L359" s="3"/>
    </row>
    <row r="360" spans="1:26" ht="15.75" customHeight="1">
      <c r="B360" s="4" t="s">
        <v>23</v>
      </c>
      <c r="C360" s="5">
        <v>1120</v>
      </c>
      <c r="D360" s="244" t="s">
        <v>24</v>
      </c>
      <c r="E360" s="205"/>
      <c r="F360" s="205"/>
      <c r="G360" s="205"/>
      <c r="H360" s="205"/>
      <c r="I360" s="205"/>
      <c r="J360" s="205"/>
      <c r="K360" s="205"/>
      <c r="L360" s="201"/>
    </row>
    <row r="361" spans="1:26" ht="15.75" customHeight="1">
      <c r="B361" s="4" t="s">
        <v>31</v>
      </c>
      <c r="C361" s="15" t="s">
        <v>67</v>
      </c>
      <c r="D361" s="16" t="s">
        <v>33</v>
      </c>
      <c r="E361" s="16" t="s">
        <v>37</v>
      </c>
      <c r="F361" s="18" t="s">
        <v>36</v>
      </c>
      <c r="G361" s="18" t="s">
        <v>38</v>
      </c>
      <c r="H361" s="18" t="s">
        <v>39</v>
      </c>
      <c r="I361" s="16" t="s">
        <v>40</v>
      </c>
      <c r="J361" s="16" t="s">
        <v>41</v>
      </c>
      <c r="K361" s="16" t="s">
        <v>42</v>
      </c>
      <c r="L361" s="241" t="s">
        <v>44</v>
      </c>
    </row>
    <row r="362" spans="1:26" ht="41.25" customHeight="1">
      <c r="B362" s="24" t="s">
        <v>45</v>
      </c>
      <c r="C362" s="115" t="s">
        <v>169</v>
      </c>
      <c r="D362" s="28"/>
      <c r="E362" s="28"/>
      <c r="F362" s="29"/>
      <c r="G362" s="29"/>
      <c r="H362" s="29"/>
      <c r="I362" s="28"/>
      <c r="J362" s="28"/>
      <c r="K362" s="28"/>
      <c r="L362" s="210"/>
    </row>
    <row r="363" spans="1:26" ht="63.75">
      <c r="A363" s="82"/>
      <c r="B363" s="24" t="s">
        <v>48</v>
      </c>
      <c r="C363" s="57" t="s">
        <v>170</v>
      </c>
      <c r="D363" s="28"/>
      <c r="E363" s="28"/>
      <c r="F363" s="29"/>
      <c r="G363" s="29"/>
      <c r="H363" s="29"/>
      <c r="I363" s="28"/>
      <c r="J363" s="28"/>
      <c r="K363" s="28"/>
      <c r="L363" s="210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spans="1:26" ht="15.75" customHeight="1">
      <c r="A364" s="82"/>
      <c r="B364" s="24" t="s">
        <v>49</v>
      </c>
      <c r="C364" s="50" t="s">
        <v>69</v>
      </c>
      <c r="D364" s="28"/>
      <c r="E364" s="28"/>
      <c r="F364" s="29"/>
      <c r="G364" s="29"/>
      <c r="H364" s="29"/>
      <c r="I364" s="28"/>
      <c r="J364" s="28"/>
      <c r="K364" s="28"/>
      <c r="L364" s="210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spans="1:26" ht="15.75" customHeight="1">
      <c r="A365" s="82"/>
      <c r="B365" s="5" t="s">
        <v>71</v>
      </c>
      <c r="C365" s="5" t="s">
        <v>109</v>
      </c>
      <c r="D365" s="28"/>
      <c r="E365" s="28"/>
      <c r="F365" s="29"/>
      <c r="G365" s="29"/>
      <c r="H365" s="29"/>
      <c r="I365" s="28"/>
      <c r="J365" s="28"/>
      <c r="K365" s="28"/>
      <c r="L365" s="210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spans="1:26" ht="15.75" customHeight="1">
      <c r="A366" s="82"/>
      <c r="B366" s="51"/>
      <c r="C366" s="32" t="s">
        <v>52</v>
      </c>
      <c r="D366" s="22"/>
      <c r="E366" s="22"/>
      <c r="F366" s="23"/>
      <c r="G366" s="23"/>
      <c r="H366" s="23"/>
      <c r="I366" s="22"/>
      <c r="J366" s="22"/>
      <c r="K366" s="22"/>
      <c r="L366" s="210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spans="1:26" ht="35.25" customHeight="1">
      <c r="A367" s="82"/>
      <c r="B367" s="245" t="s">
        <v>136</v>
      </c>
      <c r="C367" s="201"/>
      <c r="D367" s="40"/>
      <c r="E367" s="40"/>
      <c r="F367" s="40"/>
      <c r="G367" s="40"/>
      <c r="H367" s="40"/>
      <c r="I367" s="116">
        <v>55</v>
      </c>
      <c r="J367" s="116">
        <v>35</v>
      </c>
      <c r="K367" s="116">
        <v>10</v>
      </c>
      <c r="L367" s="210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spans="1:26" ht="33" customHeight="1">
      <c r="A368" s="82"/>
      <c r="B368" s="246" t="s">
        <v>110</v>
      </c>
      <c r="C368" s="201"/>
      <c r="D368" s="40"/>
      <c r="E368" s="40"/>
      <c r="F368" s="40"/>
      <c r="G368" s="40"/>
      <c r="H368" s="40"/>
      <c r="I368" s="116">
        <v>70</v>
      </c>
      <c r="J368" s="116">
        <v>30</v>
      </c>
      <c r="K368" s="116"/>
      <c r="L368" s="210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spans="1:26" ht="30.75" customHeight="1">
      <c r="A369" s="82"/>
      <c r="B369" s="246" t="s">
        <v>111</v>
      </c>
      <c r="C369" s="201"/>
      <c r="D369" s="40"/>
      <c r="E369" s="40"/>
      <c r="F369" s="40"/>
      <c r="G369" s="40"/>
      <c r="H369" s="40"/>
      <c r="I369" s="116">
        <v>0</v>
      </c>
      <c r="J369" s="116">
        <v>70</v>
      </c>
      <c r="K369" s="116">
        <v>30</v>
      </c>
      <c r="L369" s="210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spans="1:26" ht="24" customHeight="1">
      <c r="A370" s="82"/>
      <c r="B370" s="246" t="s">
        <v>112</v>
      </c>
      <c r="C370" s="201"/>
      <c r="D370" s="40"/>
      <c r="E370" s="40"/>
      <c r="F370" s="40"/>
      <c r="G370" s="40"/>
      <c r="H370" s="40"/>
      <c r="I370" s="116">
        <v>15</v>
      </c>
      <c r="J370" s="116">
        <v>70</v>
      </c>
      <c r="K370" s="116">
        <v>15</v>
      </c>
      <c r="L370" s="210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spans="1:26" ht="38.25" customHeight="1">
      <c r="A371" s="82"/>
      <c r="B371" s="246" t="s">
        <v>113</v>
      </c>
      <c r="C371" s="201"/>
      <c r="D371" s="40"/>
      <c r="E371" s="40"/>
      <c r="F371" s="40"/>
      <c r="G371" s="40"/>
      <c r="H371" s="40"/>
      <c r="I371" s="116">
        <v>90</v>
      </c>
      <c r="J371" s="116">
        <v>10</v>
      </c>
      <c r="K371" s="116"/>
      <c r="L371" s="210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spans="1:26" ht="33" customHeight="1">
      <c r="A372" s="82"/>
      <c r="B372" s="246" t="s">
        <v>114</v>
      </c>
      <c r="C372" s="201"/>
      <c r="D372" s="40"/>
      <c r="E372" s="40"/>
      <c r="F372" s="40"/>
      <c r="G372" s="40"/>
      <c r="H372" s="40"/>
      <c r="I372" s="116">
        <v>100</v>
      </c>
      <c r="J372" s="116">
        <v>0</v>
      </c>
      <c r="K372" s="116"/>
      <c r="L372" s="210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spans="1:26" ht="32.25" customHeight="1">
      <c r="A373" s="82"/>
      <c r="B373" s="246" t="s">
        <v>115</v>
      </c>
      <c r="C373" s="247"/>
      <c r="D373" s="40"/>
      <c r="E373" s="40"/>
      <c r="F373" s="40"/>
      <c r="G373" s="40"/>
      <c r="H373" s="40"/>
      <c r="I373" s="116">
        <v>100</v>
      </c>
      <c r="J373" s="116">
        <v>0</v>
      </c>
      <c r="K373" s="116"/>
      <c r="L373" s="210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spans="1:26" ht="32.25" customHeight="1">
      <c r="A374" s="82"/>
      <c r="B374" s="248" t="s">
        <v>250</v>
      </c>
      <c r="C374" s="249"/>
      <c r="D374" s="193"/>
      <c r="E374" s="193"/>
      <c r="F374" s="193"/>
      <c r="G374" s="193"/>
      <c r="H374" s="193"/>
      <c r="I374" s="116">
        <v>100</v>
      </c>
      <c r="J374" s="116">
        <v>0</v>
      </c>
      <c r="K374" s="116"/>
      <c r="L374" s="231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spans="1:26" ht="48.75" customHeight="1">
      <c r="A375" s="82"/>
      <c r="B375" s="246" t="s">
        <v>201</v>
      </c>
      <c r="C375" s="201"/>
      <c r="D375" s="40"/>
      <c r="E375" s="40"/>
      <c r="F375" s="40"/>
      <c r="G375" s="40"/>
      <c r="H375" s="40"/>
      <c r="I375" s="116">
        <v>25</v>
      </c>
      <c r="J375" s="116">
        <v>50</v>
      </c>
      <c r="K375" s="116">
        <v>25</v>
      </c>
      <c r="L375" s="210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spans="1:26" ht="15.75" customHeight="1">
      <c r="B376" s="34" t="s">
        <v>53</v>
      </c>
      <c r="C376" s="53"/>
      <c r="D376" s="90">
        <v>0</v>
      </c>
      <c r="E376" s="35">
        <v>0</v>
      </c>
      <c r="F376" s="35"/>
      <c r="G376" s="35"/>
      <c r="H376" s="35"/>
      <c r="I376" s="36">
        <v>16832645</v>
      </c>
      <c r="J376" s="36">
        <v>15721347</v>
      </c>
      <c r="K376" s="36">
        <v>4555842</v>
      </c>
      <c r="L376" s="54">
        <v>2023</v>
      </c>
    </row>
    <row r="377" spans="1:26" ht="15.75" customHeight="1">
      <c r="B377" s="86"/>
      <c r="C377" s="86"/>
      <c r="D377" s="72"/>
      <c r="E377" s="72"/>
      <c r="F377" s="72"/>
      <c r="G377" s="72"/>
      <c r="H377" s="72"/>
      <c r="I377" s="72"/>
      <c r="J377" s="72"/>
      <c r="K377" s="72"/>
      <c r="L377" s="72"/>
    </row>
    <row r="378" spans="1:26" ht="15.75" customHeight="1">
      <c r="A378" s="82"/>
      <c r="B378" s="4" t="s">
        <v>15</v>
      </c>
      <c r="C378" s="5" t="s">
        <v>17</v>
      </c>
      <c r="D378" s="1"/>
      <c r="E378" s="1"/>
      <c r="F378" s="3"/>
      <c r="G378" s="3"/>
      <c r="H378" s="3"/>
      <c r="I378" s="3"/>
      <c r="J378" s="3"/>
      <c r="K378" s="3"/>
      <c r="L378" s="3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spans="1:26" ht="15.75" customHeight="1">
      <c r="A379" s="82"/>
      <c r="B379" s="4" t="s">
        <v>18</v>
      </c>
      <c r="C379" s="5">
        <v>105047</v>
      </c>
      <c r="D379" s="3"/>
      <c r="E379" s="3"/>
      <c r="F379" s="3"/>
      <c r="G379" s="3"/>
      <c r="H379" s="3"/>
      <c r="I379" s="3"/>
      <c r="J379" s="3"/>
      <c r="K379" s="3"/>
      <c r="L379" s="3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spans="1:26" ht="15.75" customHeight="1">
      <c r="A380" s="82"/>
      <c r="B380" s="4" t="s">
        <v>20</v>
      </c>
      <c r="C380" s="5" t="s">
        <v>109</v>
      </c>
      <c r="D380" s="3"/>
      <c r="E380" s="3"/>
      <c r="F380" s="3"/>
      <c r="G380" s="3"/>
      <c r="H380" s="3"/>
      <c r="I380" s="3"/>
      <c r="J380" s="3"/>
      <c r="K380" s="3"/>
      <c r="L380" s="3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spans="1:26" ht="15.75" customHeight="1">
      <c r="A381" s="82"/>
      <c r="B381" s="4" t="s">
        <v>23</v>
      </c>
      <c r="C381" s="5">
        <v>1120</v>
      </c>
      <c r="D381" s="244" t="s">
        <v>24</v>
      </c>
      <c r="E381" s="205"/>
      <c r="F381" s="205"/>
      <c r="G381" s="205"/>
      <c r="H381" s="205"/>
      <c r="I381" s="205"/>
      <c r="J381" s="205"/>
      <c r="K381" s="205"/>
      <c r="L381" s="201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spans="1:26" ht="15.75" customHeight="1">
      <c r="A382" s="82"/>
      <c r="B382" s="4" t="s">
        <v>31</v>
      </c>
      <c r="C382" s="15" t="s">
        <v>67</v>
      </c>
      <c r="D382" s="16" t="s">
        <v>33</v>
      </c>
      <c r="E382" s="16" t="s">
        <v>37</v>
      </c>
      <c r="F382" s="18" t="s">
        <v>36</v>
      </c>
      <c r="G382" s="18" t="s">
        <v>38</v>
      </c>
      <c r="H382" s="18" t="s">
        <v>39</v>
      </c>
      <c r="I382" s="16" t="s">
        <v>40</v>
      </c>
      <c r="J382" s="16" t="s">
        <v>41</v>
      </c>
      <c r="K382" s="16" t="s">
        <v>42</v>
      </c>
      <c r="L382" s="241" t="s">
        <v>44</v>
      </c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spans="1:26" ht="69" customHeight="1">
      <c r="A383" s="82"/>
      <c r="B383" s="24" t="s">
        <v>45</v>
      </c>
      <c r="C383" s="88" t="s">
        <v>171</v>
      </c>
      <c r="D383" s="28"/>
      <c r="E383" s="28"/>
      <c r="F383" s="29"/>
      <c r="G383" s="29"/>
      <c r="H383" s="29"/>
      <c r="I383" s="28"/>
      <c r="J383" s="28"/>
      <c r="K383" s="28"/>
      <c r="L383" s="210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spans="1:26" ht="89.25">
      <c r="A384" s="82"/>
      <c r="B384" s="24" t="s">
        <v>48</v>
      </c>
      <c r="C384" s="57" t="s">
        <v>172</v>
      </c>
      <c r="D384" s="28"/>
      <c r="E384" s="28"/>
      <c r="F384" s="29"/>
      <c r="G384" s="29"/>
      <c r="H384" s="29"/>
      <c r="I384" s="28"/>
      <c r="J384" s="28"/>
      <c r="K384" s="28"/>
      <c r="L384" s="210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spans="1:26" ht="15.75" customHeight="1">
      <c r="A385" s="82"/>
      <c r="B385" s="24" t="s">
        <v>49</v>
      </c>
      <c r="C385" s="50" t="s">
        <v>69</v>
      </c>
      <c r="D385" s="28"/>
      <c r="E385" s="28"/>
      <c r="F385" s="29"/>
      <c r="G385" s="29"/>
      <c r="H385" s="29"/>
      <c r="I385" s="28"/>
      <c r="J385" s="28"/>
      <c r="K385" s="28"/>
      <c r="L385" s="210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spans="1:26" ht="15.75" customHeight="1">
      <c r="A386" s="82"/>
      <c r="B386" s="5" t="s">
        <v>71</v>
      </c>
      <c r="C386" s="5" t="s">
        <v>109</v>
      </c>
      <c r="D386" s="28"/>
      <c r="E386" s="28"/>
      <c r="F386" s="29"/>
      <c r="G386" s="29"/>
      <c r="H386" s="29"/>
      <c r="I386" s="28"/>
      <c r="J386" s="28"/>
      <c r="K386" s="28"/>
      <c r="L386" s="210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spans="1:26" ht="15.75" customHeight="1">
      <c r="A387" s="82"/>
      <c r="B387" s="51"/>
      <c r="C387" s="32" t="s">
        <v>52</v>
      </c>
      <c r="D387" s="22"/>
      <c r="E387" s="22"/>
      <c r="F387" s="23"/>
      <c r="G387" s="23"/>
      <c r="H387" s="23"/>
      <c r="I387" s="22"/>
      <c r="J387" s="22"/>
      <c r="K387" s="22"/>
      <c r="L387" s="210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spans="1:26" ht="35.25" customHeight="1">
      <c r="A388" s="82"/>
      <c r="B388" s="246" t="s">
        <v>116</v>
      </c>
      <c r="C388" s="201"/>
      <c r="D388" s="40"/>
      <c r="E388" s="40"/>
      <c r="F388" s="40"/>
      <c r="G388" s="40"/>
      <c r="H388" s="40"/>
      <c r="I388" s="35">
        <v>80</v>
      </c>
      <c r="J388" s="35">
        <v>10</v>
      </c>
      <c r="K388" s="35">
        <v>10</v>
      </c>
      <c r="L388" s="210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spans="1:26" ht="15.75" customHeight="1">
      <c r="A389" s="82"/>
      <c r="B389" s="246" t="s">
        <v>117</v>
      </c>
      <c r="C389" s="201"/>
      <c r="D389" s="40"/>
      <c r="E389" s="40"/>
      <c r="F389" s="40"/>
      <c r="G389" s="40"/>
      <c r="H389" s="40"/>
      <c r="I389" s="35">
        <v>31</v>
      </c>
      <c r="J389" s="35">
        <v>8</v>
      </c>
      <c r="K389" s="35">
        <v>8</v>
      </c>
      <c r="L389" s="210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spans="1:26" ht="15.75" customHeight="1">
      <c r="A390" s="82"/>
      <c r="B390" s="246" t="s">
        <v>118</v>
      </c>
      <c r="C390" s="201"/>
      <c r="D390" s="40"/>
      <c r="E390" s="40"/>
      <c r="F390" s="40"/>
      <c r="G390" s="40"/>
      <c r="H390" s="40"/>
      <c r="I390" s="35">
        <v>16</v>
      </c>
      <c r="J390" s="35">
        <v>4</v>
      </c>
      <c r="K390" s="35">
        <v>4</v>
      </c>
      <c r="L390" s="210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spans="1:26" ht="15.75" customHeight="1">
      <c r="A391" s="82"/>
      <c r="B391" s="246" t="s">
        <v>119</v>
      </c>
      <c r="C391" s="201"/>
      <c r="D391" s="40"/>
      <c r="E391" s="40"/>
      <c r="F391" s="40"/>
      <c r="G391" s="40"/>
      <c r="H391" s="40"/>
      <c r="I391" s="35">
        <v>96</v>
      </c>
      <c r="J391" s="35">
        <v>12</v>
      </c>
      <c r="K391" s="35">
        <v>12</v>
      </c>
      <c r="L391" s="210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spans="1:26" ht="15.75" customHeight="1">
      <c r="A392" s="82"/>
      <c r="B392" s="246" t="s">
        <v>120</v>
      </c>
      <c r="C392" s="201"/>
      <c r="D392" s="40"/>
      <c r="E392" s="40"/>
      <c r="F392" s="40"/>
      <c r="G392" s="40"/>
      <c r="H392" s="40"/>
      <c r="I392" s="35">
        <v>27</v>
      </c>
      <c r="J392" s="35">
        <v>3</v>
      </c>
      <c r="K392" s="35">
        <v>3</v>
      </c>
      <c r="L392" s="210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spans="1:26" ht="15.75" customHeight="1">
      <c r="A393" s="82"/>
      <c r="B393" s="246" t="s">
        <v>121</v>
      </c>
      <c r="C393" s="201"/>
      <c r="D393" s="40"/>
      <c r="E393" s="40"/>
      <c r="F393" s="40"/>
      <c r="G393" s="40"/>
      <c r="H393" s="40"/>
      <c r="I393" s="35">
        <v>60</v>
      </c>
      <c r="J393" s="35">
        <v>12</v>
      </c>
      <c r="K393" s="35">
        <v>12</v>
      </c>
      <c r="L393" s="210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spans="1:26" ht="15.75" customHeight="1">
      <c r="A394" s="82"/>
      <c r="B394" s="34" t="s">
        <v>53</v>
      </c>
      <c r="C394" s="53"/>
      <c r="D394" s="90">
        <v>0</v>
      </c>
      <c r="E394" s="35">
        <v>0</v>
      </c>
      <c r="F394" s="35"/>
      <c r="G394" s="35"/>
      <c r="H394" s="35"/>
      <c r="I394" s="35">
        <v>52480.9</v>
      </c>
      <c r="J394" s="35">
        <v>1159.7</v>
      </c>
      <c r="K394" s="35">
        <v>1209.5</v>
      </c>
      <c r="L394" s="54" t="s">
        <v>54</v>
      </c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spans="1:26" ht="15.75" customHeight="1">
      <c r="B395" s="11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26" ht="15.75" customHeight="1">
      <c r="B396" s="11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26" ht="15.75" customHeight="1">
      <c r="B397" s="86"/>
      <c r="C397" s="86"/>
      <c r="D397" s="72"/>
      <c r="E397" s="91"/>
      <c r="F397" s="72"/>
      <c r="G397" s="72"/>
      <c r="H397" s="72"/>
      <c r="I397" s="91"/>
      <c r="J397" s="91"/>
      <c r="K397" s="91"/>
      <c r="L397" s="72"/>
    </row>
    <row r="398" spans="1:26" ht="15.75" customHeight="1"/>
    <row r="399" spans="1:26" ht="15.75" customHeight="1">
      <c r="B399" s="8" t="s">
        <v>7</v>
      </c>
      <c r="C399" s="8" t="s">
        <v>9</v>
      </c>
    </row>
    <row r="400" spans="1:26" ht="15.75" customHeight="1">
      <c r="B400" s="5">
        <v>1147</v>
      </c>
      <c r="C400" s="88" t="s">
        <v>122</v>
      </c>
      <c r="D400" s="3"/>
      <c r="E400" s="3"/>
      <c r="F400" s="3"/>
      <c r="G400" s="3"/>
      <c r="H400" s="3"/>
      <c r="I400" s="3"/>
      <c r="J400" s="3"/>
      <c r="K400" s="3"/>
      <c r="L400" s="3"/>
    </row>
    <row r="401" spans="2:12" ht="15.75" customHeight="1">
      <c r="B401" s="92"/>
      <c r="C401" s="9"/>
      <c r="D401" s="3"/>
      <c r="E401" s="3"/>
      <c r="F401" s="3"/>
      <c r="G401" s="3"/>
      <c r="H401" s="3"/>
      <c r="I401" s="3"/>
      <c r="J401" s="3"/>
      <c r="K401" s="3"/>
      <c r="L401" s="3"/>
    </row>
    <row r="402" spans="2:12" ht="15.75" customHeight="1">
      <c r="B402" s="10" t="s">
        <v>12</v>
      </c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2:12" ht="15.75" customHeight="1">
      <c r="B403" s="4" t="s">
        <v>15</v>
      </c>
      <c r="C403" s="5" t="s">
        <v>123</v>
      </c>
      <c r="D403" s="3"/>
      <c r="E403" s="3"/>
      <c r="F403" s="3"/>
      <c r="G403" s="3"/>
      <c r="H403" s="3"/>
      <c r="I403" s="3"/>
      <c r="J403" s="3"/>
      <c r="K403" s="3"/>
      <c r="L403" s="3"/>
    </row>
    <row r="404" spans="2:12" ht="15.75" customHeight="1">
      <c r="B404" s="4" t="s">
        <v>15</v>
      </c>
      <c r="C404" s="5"/>
      <c r="D404" s="1"/>
      <c r="E404" s="1"/>
      <c r="F404" s="3"/>
      <c r="G404" s="3"/>
      <c r="H404" s="3"/>
      <c r="I404" s="3"/>
      <c r="J404" s="3"/>
      <c r="K404" s="3"/>
      <c r="L404" s="3"/>
    </row>
    <row r="405" spans="2:12" ht="15.75" customHeight="1">
      <c r="B405" s="4" t="s">
        <v>18</v>
      </c>
      <c r="C405" s="5">
        <v>104003</v>
      </c>
      <c r="D405" s="3"/>
      <c r="E405" s="3"/>
      <c r="F405" s="3"/>
      <c r="G405" s="3"/>
      <c r="H405" s="3"/>
      <c r="I405" s="3"/>
      <c r="J405" s="3"/>
      <c r="K405" s="3"/>
      <c r="L405" s="3"/>
    </row>
    <row r="406" spans="2:12" ht="15.75" customHeight="1">
      <c r="B406" s="4" t="s">
        <v>20</v>
      </c>
      <c r="C406" s="5" t="s">
        <v>4</v>
      </c>
      <c r="D406" s="3"/>
      <c r="E406" s="3"/>
      <c r="F406" s="3"/>
      <c r="G406" s="3"/>
      <c r="H406" s="3"/>
      <c r="I406" s="3"/>
      <c r="J406" s="3"/>
      <c r="K406" s="3"/>
      <c r="L406" s="3"/>
    </row>
    <row r="407" spans="2:12" ht="15.75" customHeight="1">
      <c r="B407" s="4" t="s">
        <v>23</v>
      </c>
      <c r="C407" s="5">
        <v>1147</v>
      </c>
      <c r="D407" s="244" t="s">
        <v>24</v>
      </c>
      <c r="E407" s="205"/>
      <c r="F407" s="205"/>
      <c r="G407" s="205"/>
      <c r="H407" s="205"/>
      <c r="I407" s="205"/>
      <c r="J407" s="205"/>
      <c r="K407" s="205"/>
      <c r="L407" s="201"/>
    </row>
    <row r="408" spans="2:12" ht="15.75" customHeight="1">
      <c r="B408" s="4" t="s">
        <v>31</v>
      </c>
      <c r="C408" s="15" t="s">
        <v>32</v>
      </c>
      <c r="D408" s="16" t="s">
        <v>33</v>
      </c>
      <c r="E408" s="16" t="s">
        <v>37</v>
      </c>
      <c r="F408" s="18" t="s">
        <v>36</v>
      </c>
      <c r="G408" s="18" t="s">
        <v>38</v>
      </c>
      <c r="H408" s="18" t="s">
        <v>39</v>
      </c>
      <c r="I408" s="16" t="s">
        <v>40</v>
      </c>
      <c r="J408" s="16" t="s">
        <v>41</v>
      </c>
      <c r="K408" s="16" t="s">
        <v>42</v>
      </c>
      <c r="L408" s="241" t="s">
        <v>44</v>
      </c>
    </row>
    <row r="409" spans="2:12" ht="15.75" customHeight="1">
      <c r="B409" s="24" t="s">
        <v>45</v>
      </c>
      <c r="C409" s="45" t="s">
        <v>124</v>
      </c>
      <c r="D409" s="28"/>
      <c r="E409" s="28"/>
      <c r="F409" s="29"/>
      <c r="G409" s="29"/>
      <c r="H409" s="29"/>
      <c r="I409" s="28"/>
      <c r="J409" s="28"/>
      <c r="K409" s="28"/>
      <c r="L409" s="210"/>
    </row>
    <row r="410" spans="2:12" ht="41.25" customHeight="1">
      <c r="B410" s="24" t="s">
        <v>48</v>
      </c>
      <c r="C410" s="93" t="s">
        <v>132</v>
      </c>
      <c r="D410" s="28"/>
      <c r="E410" s="28"/>
      <c r="F410" s="29"/>
      <c r="G410" s="29"/>
      <c r="H410" s="29"/>
      <c r="I410" s="28"/>
      <c r="J410" s="28"/>
      <c r="K410" s="28"/>
      <c r="L410" s="210"/>
    </row>
    <row r="411" spans="2:12" ht="15.75" customHeight="1">
      <c r="B411" s="24" t="s">
        <v>49</v>
      </c>
      <c r="C411" s="5" t="s">
        <v>125</v>
      </c>
      <c r="D411" s="28"/>
      <c r="E411" s="28"/>
      <c r="F411" s="29"/>
      <c r="G411" s="29"/>
      <c r="H411" s="29"/>
      <c r="I411" s="28"/>
      <c r="J411" s="28"/>
      <c r="K411" s="28"/>
      <c r="L411" s="210"/>
    </row>
    <row r="412" spans="2:12" ht="15.75" customHeight="1">
      <c r="B412" s="5" t="s">
        <v>51</v>
      </c>
      <c r="C412" s="93" t="s">
        <v>97</v>
      </c>
      <c r="D412" s="28"/>
      <c r="E412" s="28"/>
      <c r="F412" s="29"/>
      <c r="G412" s="29"/>
      <c r="H412" s="29"/>
      <c r="I412" s="28"/>
      <c r="J412" s="28"/>
      <c r="K412" s="28"/>
      <c r="L412" s="210"/>
    </row>
    <row r="413" spans="2:12" ht="15.75" customHeight="1">
      <c r="B413" s="94"/>
      <c r="C413" s="95" t="s">
        <v>52</v>
      </c>
      <c r="D413" s="28"/>
      <c r="E413" s="28"/>
      <c r="F413" s="29"/>
      <c r="G413" s="29"/>
      <c r="H413" s="29"/>
      <c r="I413" s="28"/>
      <c r="J413" s="28"/>
      <c r="K413" s="28"/>
      <c r="L413" s="210"/>
    </row>
    <row r="414" spans="2:12" ht="24.75" customHeight="1">
      <c r="B414" s="250" t="s">
        <v>126</v>
      </c>
      <c r="C414" s="201"/>
      <c r="D414" s="36"/>
      <c r="E414" s="36"/>
      <c r="F414" s="36"/>
      <c r="G414" s="36"/>
      <c r="H414" s="36"/>
      <c r="I414" s="96">
        <v>500000</v>
      </c>
      <c r="J414" s="96">
        <v>500000</v>
      </c>
      <c r="K414" s="96">
        <v>500000</v>
      </c>
      <c r="L414" s="54" t="s">
        <v>54</v>
      </c>
    </row>
    <row r="415" spans="2:12" ht="15.75" customHeight="1">
      <c r="B415" s="97" t="s">
        <v>53</v>
      </c>
      <c r="C415" s="98"/>
      <c r="D415" s="36">
        <v>0</v>
      </c>
      <c r="E415" s="36">
        <v>0</v>
      </c>
      <c r="F415" s="36"/>
      <c r="G415" s="36"/>
      <c r="H415" s="36"/>
      <c r="I415" s="96" t="s">
        <v>127</v>
      </c>
      <c r="J415" s="96" t="s">
        <v>128</v>
      </c>
      <c r="K415" s="96" t="s">
        <v>128</v>
      </c>
      <c r="L415" s="54"/>
    </row>
    <row r="416" spans="2:12" ht="15.75" customHeight="1">
      <c r="B416" s="86"/>
      <c r="C416" s="99"/>
      <c r="D416" s="100"/>
      <c r="E416" s="100"/>
      <c r="F416" s="100"/>
      <c r="G416" s="100"/>
      <c r="H416" s="100"/>
      <c r="I416" s="100"/>
      <c r="J416" s="100"/>
      <c r="K416" s="100"/>
      <c r="L416" s="72"/>
    </row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</sheetData>
  <mergeCells count="130">
    <mergeCell ref="D293:L293"/>
    <mergeCell ref="L294:L299"/>
    <mergeCell ref="B221:C221"/>
    <mergeCell ref="B235:C235"/>
    <mergeCell ref="B220:C220"/>
    <mergeCell ref="B234:C234"/>
    <mergeCell ref="B236:C236"/>
    <mergeCell ref="B278:C278"/>
    <mergeCell ref="B279:C279"/>
    <mergeCell ref="B280:C280"/>
    <mergeCell ref="B281:C281"/>
    <mergeCell ref="D227:L227"/>
    <mergeCell ref="L228:L233"/>
    <mergeCell ref="B233:C233"/>
    <mergeCell ref="D242:L242"/>
    <mergeCell ref="L243:L248"/>
    <mergeCell ref="B248:C248"/>
    <mergeCell ref="D347:L347"/>
    <mergeCell ref="L348:L353"/>
    <mergeCell ref="B354:C354"/>
    <mergeCell ref="D335:L335"/>
    <mergeCell ref="L336:L341"/>
    <mergeCell ref="D145:L145"/>
    <mergeCell ref="D131:L131"/>
    <mergeCell ref="L132:L137"/>
    <mergeCell ref="B286:C286"/>
    <mergeCell ref="B152:C152"/>
    <mergeCell ref="B153:C153"/>
    <mergeCell ref="L146:L151"/>
    <mergeCell ref="D159:L159"/>
    <mergeCell ref="L160:L165"/>
    <mergeCell ref="B166:C166"/>
    <mergeCell ref="D185:L185"/>
    <mergeCell ref="L186:L191"/>
    <mergeCell ref="B191:C191"/>
    <mergeCell ref="D199:L199"/>
    <mergeCell ref="L200:L205"/>
    <mergeCell ref="B205:C205"/>
    <mergeCell ref="D311:L311"/>
    <mergeCell ref="B276:C276"/>
    <mergeCell ref="B277:C277"/>
    <mergeCell ref="B120:C120"/>
    <mergeCell ref="L270:L275"/>
    <mergeCell ref="L312:L317"/>
    <mergeCell ref="B121:C121"/>
    <mergeCell ref="B122:C122"/>
    <mergeCell ref="D269:L269"/>
    <mergeCell ref="B282:C282"/>
    <mergeCell ref="B283:C283"/>
    <mergeCell ref="B284:C284"/>
    <mergeCell ref="B285:C285"/>
    <mergeCell ref="B287:C287"/>
    <mergeCell ref="B306:C306"/>
    <mergeCell ref="D256:L256"/>
    <mergeCell ref="L257:L262"/>
    <mergeCell ref="B262:C262"/>
    <mergeCell ref="B263:C263"/>
    <mergeCell ref="B249:C249"/>
    <mergeCell ref="B192:C192"/>
    <mergeCell ref="B193:C193"/>
    <mergeCell ref="B206:C206"/>
    <mergeCell ref="B207:C207"/>
    <mergeCell ref="B300:C300"/>
    <mergeCell ref="D214:L214"/>
    <mergeCell ref="L215:L220"/>
    <mergeCell ref="B115:C115"/>
    <mergeCell ref="B116:C116"/>
    <mergeCell ref="B117:C117"/>
    <mergeCell ref="B118:C118"/>
    <mergeCell ref="B119:C119"/>
    <mergeCell ref="B85:C85"/>
    <mergeCell ref="B86:C86"/>
    <mergeCell ref="D108:L108"/>
    <mergeCell ref="L109:L114"/>
    <mergeCell ref="B87:C87"/>
    <mergeCell ref="D94:L94"/>
    <mergeCell ref="L95:L100"/>
    <mergeCell ref="B101:C101"/>
    <mergeCell ref="B55:C55"/>
    <mergeCell ref="D63:L63"/>
    <mergeCell ref="L64:L69"/>
    <mergeCell ref="D78:L78"/>
    <mergeCell ref="L79:L84"/>
    <mergeCell ref="D16:L16"/>
    <mergeCell ref="L17:L22"/>
    <mergeCell ref="D47:L47"/>
    <mergeCell ref="L48:L53"/>
    <mergeCell ref="B54:C54"/>
    <mergeCell ref="D29:L29"/>
    <mergeCell ref="L30:L35"/>
    <mergeCell ref="B36:C36"/>
    <mergeCell ref="B37:C37"/>
    <mergeCell ref="B38:C38"/>
    <mergeCell ref="B39:C39"/>
    <mergeCell ref="B40:C40"/>
    <mergeCell ref="B41:C41"/>
    <mergeCell ref="B23:C23"/>
    <mergeCell ref="B414:C414"/>
    <mergeCell ref="L382:L393"/>
    <mergeCell ref="L408:L413"/>
    <mergeCell ref="B375:C375"/>
    <mergeCell ref="D381:L381"/>
    <mergeCell ref="B388:C388"/>
    <mergeCell ref="B389:C389"/>
    <mergeCell ref="B390:C390"/>
    <mergeCell ref="B391:C391"/>
    <mergeCell ref="D407:L407"/>
    <mergeCell ref="D360:L360"/>
    <mergeCell ref="L361:L375"/>
    <mergeCell ref="B367:C367"/>
    <mergeCell ref="B392:C392"/>
    <mergeCell ref="B393:C393"/>
    <mergeCell ref="B371:C371"/>
    <mergeCell ref="B372:C372"/>
    <mergeCell ref="B373:C373"/>
    <mergeCell ref="B368:C368"/>
    <mergeCell ref="B369:C369"/>
    <mergeCell ref="B370:C370"/>
    <mergeCell ref="B374:C374"/>
    <mergeCell ref="B325:C325"/>
    <mergeCell ref="B326:C326"/>
    <mergeCell ref="B327:C327"/>
    <mergeCell ref="B328:C328"/>
    <mergeCell ref="B323:C323"/>
    <mergeCell ref="B324:C324"/>
    <mergeCell ref="B318:C318"/>
    <mergeCell ref="B319:C319"/>
    <mergeCell ref="B320:C320"/>
    <mergeCell ref="B321:C321"/>
    <mergeCell ref="B322:C322"/>
  </mergeCells>
  <pageMargins left="0" right="0" top="0" bottom="0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Հավելված 3 Մաս 2</vt:lpstr>
      <vt:lpstr>Հավելված 3 Մաս 3</vt:lpstr>
      <vt:lpstr>Հավելված 3 Մաս4</vt:lpstr>
      <vt:lpstr>'Հավելված 3 Մաս 2'!_ftn19</vt:lpstr>
      <vt:lpstr>'Հավելված 3 Մաս 2'!_ftn20</vt:lpstr>
      <vt:lpstr>'Հավելված 3 Մաս 2'!_ftn21</vt:lpstr>
      <vt:lpstr>'Հավելված 3 Մաս 3'!_ftn21</vt:lpstr>
      <vt:lpstr>'Հավելված 3 Մաս 2'!_ftn22</vt:lpstr>
      <vt:lpstr>'Հավելված 3 Մաս 3'!_ftn22</vt:lpstr>
      <vt:lpstr>'Հավելված 3 Մաս 2'!_ftnref1</vt:lpstr>
      <vt:lpstr>'Հավելված 3 Մաս 2'!_ftnref10</vt:lpstr>
      <vt:lpstr>'Հավելված 3 Մաս 2'!_ftnref11</vt:lpstr>
      <vt:lpstr>'Հավելված 3 Մաս 3'!_ftnref12</vt:lpstr>
      <vt:lpstr>'Հավելված 3 Մաս 2'!_ftnref4</vt:lpstr>
      <vt:lpstr>'Հավելված 3 Մաս 2'!_ftnref5</vt:lpstr>
      <vt:lpstr>'Հավելված 3 Մաս 2'!_ftnref6</vt:lpstr>
      <vt:lpstr>'Հավելված 3 Մաս 2'!_ftnref7</vt:lpstr>
      <vt:lpstr>'Հավելված 3 Մաս 2'!_ftnref8</vt:lpstr>
      <vt:lpstr>'Հավելված 3 Մաս 2'!_Toc501014755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lastModifiedBy>Z-Margaryan</cp:lastModifiedBy>
  <cp:lastPrinted>2020-03-22T15:47:05Z</cp:lastPrinted>
  <dcterms:created xsi:type="dcterms:W3CDTF">2017-12-06T07:28:20Z</dcterms:created>
  <dcterms:modified xsi:type="dcterms:W3CDTF">2020-03-26T10:19:39Z</dcterms:modified>
</cp:coreProperties>
</file>