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5360" windowHeight="7815"/>
  </bookViews>
  <sheets>
    <sheet name="Հ 4" sheetId="29" r:id="rId1"/>
    <sheet name="Հ 5" sheetId="30" r:id="rId2"/>
    <sheet name="Հ8" sheetId="36" r:id="rId3"/>
    <sheet name="Հ 10.1" sheetId="33" r:id="rId4"/>
    <sheet name="Հ 10.2" sheetId="34" r:id="rId5"/>
    <sheet name="Sheet1" sheetId="37" r:id="rId6"/>
  </sheets>
  <definedNames>
    <definedName name="_ftn1" localSheetId="2">Հ8!$A$16</definedName>
    <definedName name="_ftnref1" localSheetId="2">Հ8!#REF!</definedName>
    <definedName name="_Toc501014760" localSheetId="2">Հ8!$A$1</definedName>
    <definedName name="_Toc501014762" localSheetId="3">'Հ 10.1'!$A$1</definedName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8" i="37"/>
  <c r="J48"/>
  <c r="K48"/>
  <c r="I48"/>
  <c r="C6" i="34"/>
  <c r="K39" i="37"/>
  <c r="J39"/>
  <c r="I39"/>
  <c r="H39"/>
  <c r="G39"/>
  <c r="K36"/>
  <c r="J36"/>
  <c r="I36"/>
  <c r="H36"/>
  <c r="G36"/>
  <c r="K31"/>
  <c r="J31"/>
  <c r="I31"/>
  <c r="H31"/>
  <c r="G31"/>
  <c r="K29"/>
  <c r="J29"/>
  <c r="I29"/>
  <c r="H29"/>
  <c r="G29"/>
  <c r="K26"/>
  <c r="J26"/>
  <c r="I26"/>
  <c r="H26"/>
  <c r="G26"/>
  <c r="K17"/>
  <c r="J17"/>
  <c r="I17"/>
  <c r="H17"/>
  <c r="G17"/>
  <c r="K13"/>
  <c r="J13"/>
  <c r="I13"/>
  <c r="H13"/>
  <c r="G13"/>
  <c r="K11"/>
  <c r="J11"/>
  <c r="I11"/>
  <c r="H11"/>
  <c r="G11"/>
  <c r="L5"/>
  <c r="K5"/>
  <c r="J5"/>
  <c r="I5"/>
  <c r="H5"/>
  <c r="L7" s="1"/>
  <c r="G5"/>
  <c r="GT40" i="29"/>
  <c r="GT36"/>
  <c r="GT33"/>
  <c r="GT28"/>
  <c r="GT25"/>
  <c r="GT16"/>
  <c r="GT12"/>
  <c r="GT10"/>
  <c r="GT4"/>
  <c r="FB40"/>
  <c r="FB36"/>
  <c r="FB33"/>
  <c r="FB28"/>
  <c r="FB25"/>
  <c r="FB16"/>
  <c r="FB12"/>
  <c r="FB10"/>
  <c r="FB4"/>
  <c r="DJ40"/>
  <c r="DJ36"/>
  <c r="DJ33"/>
  <c r="DJ28"/>
  <c r="DJ25"/>
  <c r="DJ16"/>
  <c r="DJ12"/>
  <c r="DJ10"/>
  <c r="DJ4"/>
  <c r="AN31" i="36"/>
  <c r="AB32"/>
  <c r="AB33"/>
  <c r="AB34"/>
  <c r="L6" i="37" l="1"/>
  <c r="N5"/>
  <c r="M5"/>
  <c r="D24" i="29"/>
  <c r="G9" i="33"/>
  <c r="H9"/>
  <c r="G36" i="30" l="1"/>
  <c r="H36"/>
  <c r="G31"/>
  <c r="H31"/>
  <c r="G26"/>
  <c r="H26"/>
  <c r="G17"/>
  <c r="H17"/>
  <c r="G13"/>
  <c r="H13"/>
  <c r="G5"/>
  <c r="H5"/>
  <c r="J36"/>
  <c r="K36"/>
  <c r="J17"/>
  <c r="K17"/>
  <c r="J5"/>
  <c r="K5"/>
  <c r="Q27" i="33"/>
  <c r="P27"/>
  <c r="O27"/>
  <c r="G27"/>
  <c r="H27"/>
  <c r="F27"/>
  <c r="G48"/>
  <c r="H48"/>
  <c r="F48"/>
  <c r="E28" i="36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D28"/>
  <c r="H29" i="30"/>
  <c r="I29"/>
  <c r="J29"/>
  <c r="K29"/>
  <c r="G29"/>
  <c r="F36" i="29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C36"/>
  <c r="FD36"/>
  <c r="FE36"/>
  <c r="FF36"/>
  <c r="FG36"/>
  <c r="FH36"/>
  <c r="FI36"/>
  <c r="FJ36"/>
  <c r="FK36"/>
  <c r="FL36"/>
  <c r="FM36"/>
  <c r="FN36"/>
  <c r="FO36"/>
  <c r="FP36"/>
  <c r="FQ36"/>
  <c r="FR36"/>
  <c r="FS36"/>
  <c r="FT36"/>
  <c r="FU36"/>
  <c r="FW36"/>
  <c r="FX36"/>
  <c r="FY36"/>
  <c r="FZ36"/>
  <c r="GA36"/>
  <c r="GB36"/>
  <c r="GC36"/>
  <c r="GD36"/>
  <c r="GE36"/>
  <c r="GF36"/>
  <c r="GG36"/>
  <c r="GH36"/>
  <c r="GI36"/>
  <c r="GJ36"/>
  <c r="GK36"/>
  <c r="GL36"/>
  <c r="GM36"/>
  <c r="GN36"/>
  <c r="GO36"/>
  <c r="GP36"/>
  <c r="GQ36"/>
  <c r="GR36"/>
  <c r="GS36"/>
  <c r="GU36"/>
  <c r="GV36"/>
  <c r="GW36"/>
  <c r="GX36"/>
  <c r="GY36"/>
  <c r="GZ36"/>
  <c r="HA36"/>
  <c r="HB36"/>
  <c r="HC36"/>
  <c r="HD36"/>
  <c r="HE36"/>
  <c r="HF36"/>
  <c r="HG36"/>
  <c r="HH36"/>
  <c r="HI36"/>
  <c r="HJ36"/>
  <c r="HK36"/>
  <c r="HL36"/>
  <c r="HM36"/>
  <c r="E36"/>
  <c r="FV37"/>
  <c r="FV36" s="1"/>
  <c r="ED37"/>
  <c r="ED36" s="1"/>
  <c r="CL37"/>
  <c r="CL36" s="1"/>
  <c r="AU37"/>
  <c r="AU36" s="1"/>
  <c r="D37"/>
  <c r="D36" s="1"/>
  <c r="P52" i="33"/>
  <c r="Q52"/>
  <c r="O52"/>
  <c r="G52"/>
  <c r="H52"/>
  <c r="F52"/>
  <c r="E35" i="36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D35"/>
  <c r="E25"/>
  <c r="F25"/>
  <c r="G25"/>
  <c r="H25"/>
  <c r="I25"/>
  <c r="J25"/>
  <c r="K25"/>
  <c r="L25"/>
  <c r="M25"/>
  <c r="N25"/>
  <c r="O25"/>
  <c r="D25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D16"/>
  <c r="I36" i="30"/>
  <c r="E33" i="29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C33"/>
  <c r="FD33"/>
  <c r="FE33"/>
  <c r="FF33"/>
  <c r="FG33"/>
  <c r="FH33"/>
  <c r="FI33"/>
  <c r="FJ33"/>
  <c r="FK33"/>
  <c r="FL33"/>
  <c r="FM33"/>
  <c r="FN33"/>
  <c r="FO33"/>
  <c r="FP33"/>
  <c r="FQ33"/>
  <c r="FR33"/>
  <c r="FS33"/>
  <c r="FT33"/>
  <c r="FU33"/>
  <c r="FW33"/>
  <c r="FX33"/>
  <c r="FY33"/>
  <c r="FZ33"/>
  <c r="GA33"/>
  <c r="GB33"/>
  <c r="GC33"/>
  <c r="GD33"/>
  <c r="GE33"/>
  <c r="GF33"/>
  <c r="GG33"/>
  <c r="GH33"/>
  <c r="GI33"/>
  <c r="GJ33"/>
  <c r="GK33"/>
  <c r="GL33"/>
  <c r="GM33"/>
  <c r="GN33"/>
  <c r="GO33"/>
  <c r="GP33"/>
  <c r="GQ33"/>
  <c r="GR33"/>
  <c r="GS33"/>
  <c r="GU33"/>
  <c r="GV33"/>
  <c r="GW33"/>
  <c r="GX33"/>
  <c r="GY33"/>
  <c r="GZ33"/>
  <c r="HA33"/>
  <c r="HB33"/>
  <c r="HC33"/>
  <c r="HD33"/>
  <c r="HE33"/>
  <c r="HF33"/>
  <c r="HG33"/>
  <c r="HH33"/>
  <c r="HI33"/>
  <c r="HJ33"/>
  <c r="HK33"/>
  <c r="HL33"/>
  <c r="HM33"/>
  <c r="I17" i="30"/>
  <c r="AX16" i="29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C16"/>
  <c r="FD16"/>
  <c r="FE16"/>
  <c r="FF16"/>
  <c r="FG16"/>
  <c r="FH16"/>
  <c r="FI16"/>
  <c r="FJ16"/>
  <c r="FK16"/>
  <c r="FL16"/>
  <c r="FM16"/>
  <c r="FN16"/>
  <c r="FO16"/>
  <c r="FP16"/>
  <c r="FQ16"/>
  <c r="FR16"/>
  <c r="FS16"/>
  <c r="FT16"/>
  <c r="FU16"/>
  <c r="FW16"/>
  <c r="FX16"/>
  <c r="FY16"/>
  <c r="FZ16"/>
  <c r="GA16"/>
  <c r="GB16"/>
  <c r="GC16"/>
  <c r="GD16"/>
  <c r="GE16"/>
  <c r="GF16"/>
  <c r="GG16"/>
  <c r="GH16"/>
  <c r="GI16"/>
  <c r="GJ16"/>
  <c r="GK16"/>
  <c r="GL16"/>
  <c r="GM16"/>
  <c r="GN16"/>
  <c r="GO16"/>
  <c r="GP16"/>
  <c r="GQ16"/>
  <c r="GR16"/>
  <c r="GS16"/>
  <c r="GU16"/>
  <c r="GV16"/>
  <c r="GW16"/>
  <c r="GX16"/>
  <c r="GY16"/>
  <c r="GZ16"/>
  <c r="HA16"/>
  <c r="HB16"/>
  <c r="HC16"/>
  <c r="HD16"/>
  <c r="HE16"/>
  <c r="HF16"/>
  <c r="HG16"/>
  <c r="HH16"/>
  <c r="HI16"/>
  <c r="HJ16"/>
  <c r="HK16"/>
  <c r="HL16"/>
  <c r="HM16"/>
  <c r="AV16"/>
  <c r="AW16"/>
  <c r="AS16"/>
  <c r="AT16"/>
  <c r="AI16"/>
  <c r="AJ16"/>
  <c r="AK16"/>
  <c r="AL16"/>
  <c r="AM16"/>
  <c r="AN16"/>
  <c r="AO16"/>
  <c r="AP16"/>
  <c r="AQ16"/>
  <c r="AR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D6" i="34"/>
  <c r="D10" s="1"/>
  <c r="E6"/>
  <c r="E10" s="1"/>
  <c r="C10"/>
  <c r="I55" i="36"/>
  <c r="BK10" l="1"/>
  <c r="BJ10"/>
  <c r="BI10"/>
  <c r="BH10"/>
  <c r="BG10"/>
  <c r="BF10"/>
  <c r="BE10"/>
  <c r="BD10"/>
  <c r="BC10"/>
  <c r="BB10"/>
  <c r="BA10"/>
  <c r="AY10"/>
  <c r="AX10"/>
  <c r="AW10"/>
  <c r="AV10"/>
  <c r="AU10"/>
  <c r="AT10"/>
  <c r="AS10"/>
  <c r="AR10"/>
  <c r="AQ10"/>
  <c r="AP10"/>
  <c r="AO10"/>
  <c r="D17" i="29"/>
  <c r="CL23"/>
  <c r="D23"/>
  <c r="AU23"/>
  <c r="ED23"/>
  <c r="FV23"/>
  <c r="ED24"/>
  <c r="FV24"/>
  <c r="CL24"/>
  <c r="AU24"/>
  <c r="FV35" l="1"/>
  <c r="ED35"/>
  <c r="CL35"/>
  <c r="AU35"/>
  <c r="D35"/>
  <c r="FV34"/>
  <c r="ED34"/>
  <c r="CL34"/>
  <c r="AU34"/>
  <c r="CL33" l="1"/>
  <c r="FV33"/>
  <c r="AU33"/>
  <c r="ED33"/>
  <c r="AB4" i="36"/>
  <c r="G46" i="33"/>
  <c r="H46"/>
  <c r="I46"/>
  <c r="J46"/>
  <c r="K46"/>
  <c r="L46"/>
  <c r="M46"/>
  <c r="N46"/>
  <c r="O46"/>
  <c r="P46"/>
  <c r="Q46"/>
  <c r="F46"/>
  <c r="F9"/>
  <c r="P36"/>
  <c r="Q36"/>
  <c r="O36"/>
  <c r="G36"/>
  <c r="H36"/>
  <c r="F36"/>
  <c r="P42"/>
  <c r="Q42"/>
  <c r="O42"/>
  <c r="G42"/>
  <c r="H42"/>
  <c r="F42"/>
  <c r="E38" i="36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D38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BK4"/>
  <c r="D4"/>
  <c r="E40" i="29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D42"/>
  <c r="D41"/>
  <c r="G39" i="30"/>
  <c r="H39"/>
  <c r="I39"/>
  <c r="J39"/>
  <c r="K39"/>
  <c r="I5"/>
  <c r="FV22" i="29"/>
  <c r="ED22"/>
  <c r="CL22"/>
  <c r="AU22"/>
  <c r="D22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I4"/>
  <c r="CJ4"/>
  <c r="CK4"/>
  <c r="CM4"/>
  <c r="CN4"/>
  <c r="CO4"/>
  <c r="CP4"/>
  <c r="CQ4"/>
  <c r="CR4"/>
  <c r="CS4"/>
  <c r="CT4"/>
  <c r="CU4"/>
  <c r="CV4"/>
  <c r="CW4"/>
  <c r="CX4"/>
  <c r="CY4"/>
  <c r="CZ4"/>
  <c r="DA4"/>
  <c r="DB4"/>
  <c r="DC4"/>
  <c r="DD4"/>
  <c r="DE4"/>
  <c r="DF4"/>
  <c r="DG4"/>
  <c r="DH4"/>
  <c r="DI4"/>
  <c r="DK4"/>
  <c r="DL4"/>
  <c r="DM4"/>
  <c r="DN4"/>
  <c r="DO4"/>
  <c r="DP4"/>
  <c r="DQ4"/>
  <c r="DR4"/>
  <c r="DS4"/>
  <c r="DT4"/>
  <c r="DU4"/>
  <c r="DV4"/>
  <c r="DW4"/>
  <c r="DX4"/>
  <c r="DY4"/>
  <c r="DZ4"/>
  <c r="EA4"/>
  <c r="EB4"/>
  <c r="EC4"/>
  <c r="EE4"/>
  <c r="EF4"/>
  <c r="EG4"/>
  <c r="EH4"/>
  <c r="EI4"/>
  <c r="EJ4"/>
  <c r="EK4"/>
  <c r="EL4"/>
  <c r="EM4"/>
  <c r="EN4"/>
  <c r="EO4"/>
  <c r="EP4"/>
  <c r="EQ4"/>
  <c r="ER4"/>
  <c r="ES4"/>
  <c r="ET4"/>
  <c r="EU4"/>
  <c r="EV4"/>
  <c r="EW4"/>
  <c r="EX4"/>
  <c r="EY4"/>
  <c r="EZ4"/>
  <c r="FA4"/>
  <c r="FC4"/>
  <c r="FD4"/>
  <c r="FE4"/>
  <c r="FF4"/>
  <c r="FG4"/>
  <c r="FH4"/>
  <c r="FI4"/>
  <c r="FJ4"/>
  <c r="FK4"/>
  <c r="FL4"/>
  <c r="FM4"/>
  <c r="FN4"/>
  <c r="FO4"/>
  <c r="FP4"/>
  <c r="FQ4"/>
  <c r="FR4"/>
  <c r="FS4"/>
  <c r="FT4"/>
  <c r="FU4"/>
  <c r="FW4"/>
  <c r="FX4"/>
  <c r="FY4"/>
  <c r="FZ4"/>
  <c r="GA4"/>
  <c r="GB4"/>
  <c r="GC4"/>
  <c r="GD4"/>
  <c r="GE4"/>
  <c r="GF4"/>
  <c r="GG4"/>
  <c r="GH4"/>
  <c r="GI4"/>
  <c r="GJ4"/>
  <c r="GK4"/>
  <c r="GL4"/>
  <c r="GM4"/>
  <c r="GN4"/>
  <c r="GO4"/>
  <c r="GP4"/>
  <c r="GQ4"/>
  <c r="GR4"/>
  <c r="GS4"/>
  <c r="GU4"/>
  <c r="GV4"/>
  <c r="GW4"/>
  <c r="GX4"/>
  <c r="GY4"/>
  <c r="GZ4"/>
  <c r="HA4"/>
  <c r="HB4"/>
  <c r="HC4"/>
  <c r="HD4"/>
  <c r="HE4"/>
  <c r="HF4"/>
  <c r="HG4"/>
  <c r="HH4"/>
  <c r="HI4"/>
  <c r="HJ4"/>
  <c r="HK4"/>
  <c r="HL4"/>
  <c r="HM4"/>
  <c r="I48" i="33" l="1"/>
  <c r="J48"/>
  <c r="K48"/>
  <c r="L48"/>
  <c r="M48"/>
  <c r="N48"/>
  <c r="O48"/>
  <c r="P48"/>
  <c r="Q48"/>
  <c r="E11" i="34"/>
  <c r="D11"/>
  <c r="C11"/>
  <c r="Q40" i="33" l="1"/>
  <c r="P40"/>
  <c r="O40"/>
  <c r="Q38"/>
  <c r="P38"/>
  <c r="O38"/>
  <c r="Q33"/>
  <c r="P33"/>
  <c r="O33"/>
  <c r="Q29"/>
  <c r="P29"/>
  <c r="O29"/>
  <c r="Q24"/>
  <c r="P24"/>
  <c r="O24"/>
  <c r="Q19"/>
  <c r="P19"/>
  <c r="O19"/>
  <c r="Q15"/>
  <c r="P15"/>
  <c r="O15"/>
  <c r="Q13"/>
  <c r="P13"/>
  <c r="O13"/>
  <c r="Q9"/>
  <c r="P9"/>
  <c r="O9"/>
  <c r="BK30" i="36" l="1"/>
  <c r="BJ30"/>
  <c r="BK25"/>
  <c r="BJ25"/>
  <c r="BK12"/>
  <c r="BJ12"/>
  <c r="AY30"/>
  <c r="AX30"/>
  <c r="AY25"/>
  <c r="AX25"/>
  <c r="AY12"/>
  <c r="AX12"/>
  <c r="AM30"/>
  <c r="AL30"/>
  <c r="AM25"/>
  <c r="AL25"/>
  <c r="AM12"/>
  <c r="AL12"/>
  <c r="AM10"/>
  <c r="AL10"/>
  <c r="AA30"/>
  <c r="Z30"/>
  <c r="AA25"/>
  <c r="Z25"/>
  <c r="AA12"/>
  <c r="Z12"/>
  <c r="AA10"/>
  <c r="Z10"/>
  <c r="M30"/>
  <c r="L30"/>
  <c r="M12"/>
  <c r="L12"/>
  <c r="M10"/>
  <c r="L10"/>
  <c r="BE30"/>
  <c r="BE25"/>
  <c r="BE12"/>
  <c r="AS30"/>
  <c r="AS25"/>
  <c r="AS12"/>
  <c r="AG30"/>
  <c r="AG25"/>
  <c r="AG12"/>
  <c r="AG10"/>
  <c r="U30"/>
  <c r="U25"/>
  <c r="U12"/>
  <c r="U10"/>
  <c r="I30"/>
  <c r="I12"/>
  <c r="I10"/>
  <c r="BB30"/>
  <c r="BB25"/>
  <c r="BB12"/>
  <c r="AP30"/>
  <c r="AP25"/>
  <c r="AP12"/>
  <c r="AE30"/>
  <c r="AE25"/>
  <c r="AE12"/>
  <c r="AE10"/>
  <c r="S30"/>
  <c r="S25"/>
  <c r="S12"/>
  <c r="S10"/>
  <c r="G30"/>
  <c r="G12"/>
  <c r="G10"/>
  <c r="E30"/>
  <c r="F30"/>
  <c r="H30"/>
  <c r="J30"/>
  <c r="K30"/>
  <c r="N30"/>
  <c r="O30"/>
  <c r="P30"/>
  <c r="Q30"/>
  <c r="R30"/>
  <c r="T30"/>
  <c r="V30"/>
  <c r="W30"/>
  <c r="X30"/>
  <c r="Y30"/>
  <c r="AB30"/>
  <c r="AC30"/>
  <c r="AD30"/>
  <c r="AF30"/>
  <c r="AH30"/>
  <c r="AI30"/>
  <c r="AJ30"/>
  <c r="AK30"/>
  <c r="AN30"/>
  <c r="AO30"/>
  <c r="AQ30"/>
  <c r="AR30"/>
  <c r="AT30"/>
  <c r="AU30"/>
  <c r="AV30"/>
  <c r="AW30"/>
  <c r="AZ30"/>
  <c r="BA30"/>
  <c r="BC30"/>
  <c r="BD30"/>
  <c r="BF30"/>
  <c r="BG30"/>
  <c r="BH30"/>
  <c r="BI30"/>
  <c r="D30"/>
  <c r="P25"/>
  <c r="Q25"/>
  <c r="R25"/>
  <c r="T25"/>
  <c r="V25"/>
  <c r="W25"/>
  <c r="X25"/>
  <c r="Y25"/>
  <c r="AB25"/>
  <c r="AC25"/>
  <c r="AD25"/>
  <c r="AF25"/>
  <c r="AH25"/>
  <c r="AI25"/>
  <c r="AJ25"/>
  <c r="AK25"/>
  <c r="AN25"/>
  <c r="AO25"/>
  <c r="AQ25"/>
  <c r="AR25"/>
  <c r="AT25"/>
  <c r="AU25"/>
  <c r="AV25"/>
  <c r="AW25"/>
  <c r="AZ25"/>
  <c r="BA25"/>
  <c r="BC25"/>
  <c r="BD25"/>
  <c r="BF25"/>
  <c r="BG25"/>
  <c r="BH25"/>
  <c r="BI25"/>
  <c r="E12"/>
  <c r="F12"/>
  <c r="H12"/>
  <c r="J12"/>
  <c r="K12"/>
  <c r="N12"/>
  <c r="O12"/>
  <c r="P12"/>
  <c r="Q12"/>
  <c r="R12"/>
  <c r="T12"/>
  <c r="V12"/>
  <c r="W12"/>
  <c r="X12"/>
  <c r="Y12"/>
  <c r="AB12"/>
  <c r="AC12"/>
  <c r="AD12"/>
  <c r="AF12"/>
  <c r="AH12"/>
  <c r="AI12"/>
  <c r="AJ12"/>
  <c r="AK12"/>
  <c r="AN12"/>
  <c r="AO12"/>
  <c r="AQ12"/>
  <c r="AR12"/>
  <c r="AT12"/>
  <c r="AU12"/>
  <c r="AV12"/>
  <c r="AW12"/>
  <c r="AZ12"/>
  <c r="BA12"/>
  <c r="BC12"/>
  <c r="BD12"/>
  <c r="BF12"/>
  <c r="BG12"/>
  <c r="BH12"/>
  <c r="BI12"/>
  <c r="D12"/>
  <c r="E10"/>
  <c r="F10"/>
  <c r="H10"/>
  <c r="J10"/>
  <c r="K10"/>
  <c r="N10"/>
  <c r="O10"/>
  <c r="P10"/>
  <c r="Q10"/>
  <c r="R10"/>
  <c r="T10"/>
  <c r="V10"/>
  <c r="W10"/>
  <c r="X10"/>
  <c r="Y10"/>
  <c r="AB10"/>
  <c r="AC10"/>
  <c r="AD10"/>
  <c r="AF10"/>
  <c r="AH10"/>
  <c r="AI10"/>
  <c r="AJ10"/>
  <c r="AK10"/>
  <c r="AN10"/>
  <c r="AZ10"/>
  <c r="D10"/>
  <c r="F19" i="33" l="1"/>
  <c r="F15"/>
  <c r="G15"/>
  <c r="H15"/>
  <c r="I13" i="30" l="1"/>
  <c r="J13"/>
  <c r="K13"/>
  <c r="ED42" i="29" l="1"/>
  <c r="ED8"/>
  <c r="ED43"/>
  <c r="ED44"/>
  <c r="ED30"/>
  <c r="ED31"/>
  <c r="ED32"/>
  <c r="ED27"/>
  <c r="ED18"/>
  <c r="ED19"/>
  <c r="ED20"/>
  <c r="ED21"/>
  <c r="ED14"/>
  <c r="ED15"/>
  <c r="ED6"/>
  <c r="ED7"/>
  <c r="ED9"/>
  <c r="CL42"/>
  <c r="CL8"/>
  <c r="CL43"/>
  <c r="CL44"/>
  <c r="CL30"/>
  <c r="CL31"/>
  <c r="CL32"/>
  <c r="CL27"/>
  <c r="CL18"/>
  <c r="CL19"/>
  <c r="CL20"/>
  <c r="CL21"/>
  <c r="CL14"/>
  <c r="CL15"/>
  <c r="CL6"/>
  <c r="CL7"/>
  <c r="CL9"/>
  <c r="AU42"/>
  <c r="AU8"/>
  <c r="AU43"/>
  <c r="AU44"/>
  <c r="AU30"/>
  <c r="AU31"/>
  <c r="AU32"/>
  <c r="AU29"/>
  <c r="AU27"/>
  <c r="AU18"/>
  <c r="AU19"/>
  <c r="AU20"/>
  <c r="AU21"/>
  <c r="AU14"/>
  <c r="AU15"/>
  <c r="AU6"/>
  <c r="AU7"/>
  <c r="AU9"/>
  <c r="D8"/>
  <c r="D43"/>
  <c r="D44"/>
  <c r="D30"/>
  <c r="D31"/>
  <c r="D32"/>
  <c r="D18"/>
  <c r="D19"/>
  <c r="D20"/>
  <c r="D21"/>
  <c r="D14"/>
  <c r="D15"/>
  <c r="D6"/>
  <c r="D7"/>
  <c r="D9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C25"/>
  <c r="FD25"/>
  <c r="FE25"/>
  <c r="FF25"/>
  <c r="FG25"/>
  <c r="FH25"/>
  <c r="FI25"/>
  <c r="FJ25"/>
  <c r="FK25"/>
  <c r="FL25"/>
  <c r="FM25"/>
  <c r="FN25"/>
  <c r="FO25"/>
  <c r="FP25"/>
  <c r="FQ25"/>
  <c r="FR25"/>
  <c r="FS25"/>
  <c r="FT25"/>
  <c r="FU25"/>
  <c r="FW25"/>
  <c r="FX25"/>
  <c r="FY25"/>
  <c r="FZ25"/>
  <c r="GA25"/>
  <c r="GB25"/>
  <c r="GC25"/>
  <c r="GD25"/>
  <c r="GE25"/>
  <c r="GF25"/>
  <c r="GG25"/>
  <c r="GH25"/>
  <c r="GI25"/>
  <c r="GJ25"/>
  <c r="GK25"/>
  <c r="GL25"/>
  <c r="GM25"/>
  <c r="GN25"/>
  <c r="GO25"/>
  <c r="GP25"/>
  <c r="GQ25"/>
  <c r="GR25"/>
  <c r="GS25"/>
  <c r="GU25"/>
  <c r="GV25"/>
  <c r="GW25"/>
  <c r="GX25"/>
  <c r="GY25"/>
  <c r="GZ25"/>
  <c r="HA25"/>
  <c r="HB25"/>
  <c r="HC25"/>
  <c r="HD25"/>
  <c r="HE25"/>
  <c r="HF25"/>
  <c r="HG25"/>
  <c r="HH25"/>
  <c r="HI25"/>
  <c r="HJ25"/>
  <c r="HK25"/>
  <c r="HL25"/>
  <c r="HM25"/>
  <c r="FV18"/>
  <c r="FV19"/>
  <c r="FV20"/>
  <c r="FV21"/>
  <c r="FV14"/>
  <c r="FV15"/>
  <c r="AU13"/>
  <c r="D13"/>
  <c r="AU5"/>
  <c r="HM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D16" l="1"/>
  <c r="D40"/>
  <c r="AU4"/>
  <c r="AU12"/>
  <c r="AU28"/>
  <c r="D12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M10"/>
  <c r="CN10"/>
  <c r="CO10"/>
  <c r="CP10"/>
  <c r="CQ10"/>
  <c r="CR10"/>
  <c r="CS10"/>
  <c r="CT10"/>
  <c r="CU10"/>
  <c r="CV10"/>
  <c r="CW10"/>
  <c r="CX10"/>
  <c r="CY10"/>
  <c r="CZ10"/>
  <c r="DA10"/>
  <c r="DB10"/>
  <c r="DC10"/>
  <c r="DD10"/>
  <c r="DE10"/>
  <c r="DF10"/>
  <c r="DG10"/>
  <c r="DH10"/>
  <c r="DI10"/>
  <c r="DK10"/>
  <c r="DL10"/>
  <c r="DM10"/>
  <c r="DN10"/>
  <c r="DO10"/>
  <c r="DP10"/>
  <c r="DQ10"/>
  <c r="DR10"/>
  <c r="DS10"/>
  <c r="DT10"/>
  <c r="DU10"/>
  <c r="DV10"/>
  <c r="DW10"/>
  <c r="DX10"/>
  <c r="DY10"/>
  <c r="DZ10"/>
  <c r="EA10"/>
  <c r="EB10"/>
  <c r="EC10"/>
  <c r="EE10"/>
  <c r="EF10"/>
  <c r="EG10"/>
  <c r="EH10"/>
  <c r="EI10"/>
  <c r="EJ10"/>
  <c r="EK10"/>
  <c r="EL10"/>
  <c r="EM10"/>
  <c r="EN10"/>
  <c r="EO10"/>
  <c r="EP10"/>
  <c r="EQ10"/>
  <c r="ER10"/>
  <c r="ES10"/>
  <c r="ET10"/>
  <c r="EU10"/>
  <c r="EV10"/>
  <c r="EW10"/>
  <c r="EX10"/>
  <c r="EY10"/>
  <c r="EZ10"/>
  <c r="FA10"/>
  <c r="FC10"/>
  <c r="FD10"/>
  <c r="FE10"/>
  <c r="FF10"/>
  <c r="FG10"/>
  <c r="FH10"/>
  <c r="FI10"/>
  <c r="FJ10"/>
  <c r="FK10"/>
  <c r="FL10"/>
  <c r="FM10"/>
  <c r="FN10"/>
  <c r="FO10"/>
  <c r="FP10"/>
  <c r="FQ10"/>
  <c r="FR10"/>
  <c r="FS10"/>
  <c r="FT10"/>
  <c r="FU10"/>
  <c r="FW10"/>
  <c r="FX10"/>
  <c r="FY10"/>
  <c r="FZ10"/>
  <c r="GA10"/>
  <c r="GB10"/>
  <c r="GC10"/>
  <c r="GD10"/>
  <c r="GE10"/>
  <c r="GF10"/>
  <c r="GG10"/>
  <c r="GH10"/>
  <c r="GI10"/>
  <c r="GJ10"/>
  <c r="GK10"/>
  <c r="GL10"/>
  <c r="GM10"/>
  <c r="GN10"/>
  <c r="GO10"/>
  <c r="GP10"/>
  <c r="GQ10"/>
  <c r="GR10"/>
  <c r="GS10"/>
  <c r="GU10"/>
  <c r="GV10"/>
  <c r="GW10"/>
  <c r="GX10"/>
  <c r="GY10"/>
  <c r="GZ10"/>
  <c r="HA10"/>
  <c r="HB10"/>
  <c r="HC10"/>
  <c r="HD10"/>
  <c r="HE10"/>
  <c r="HF10"/>
  <c r="HG10"/>
  <c r="HH10"/>
  <c r="HI10"/>
  <c r="HJ10"/>
  <c r="HK10"/>
  <c r="HL10"/>
  <c r="HM10"/>
  <c r="F33" i="33" l="1"/>
  <c r="G33"/>
  <c r="H33"/>
  <c r="F13"/>
  <c r="FV42" i="29"/>
  <c r="I31" i="30" l="1"/>
  <c r="J31"/>
  <c r="K31"/>
  <c r="I26"/>
  <c r="J26"/>
  <c r="K26"/>
  <c r="H11"/>
  <c r="L7" s="1"/>
  <c r="I11"/>
  <c r="J11"/>
  <c r="K11"/>
  <c r="G11"/>
  <c r="L6" s="1"/>
  <c r="G40" i="33"/>
  <c r="H40"/>
  <c r="F40"/>
  <c r="G38"/>
  <c r="H38"/>
  <c r="F38"/>
  <c r="G29"/>
  <c r="H29"/>
  <c r="F29"/>
  <c r="G24"/>
  <c r="H24"/>
  <c r="F24"/>
  <c r="G19"/>
  <c r="H19"/>
  <c r="G13"/>
  <c r="H13"/>
  <c r="L5" i="30" l="1"/>
  <c r="N5"/>
  <c r="M5"/>
  <c r="FV41" i="29"/>
  <c r="FV8"/>
  <c r="FV43"/>
  <c r="FV44"/>
  <c r="ED41"/>
  <c r="ED40" s="1"/>
  <c r="CL41"/>
  <c r="CL40" s="1"/>
  <c r="AU41"/>
  <c r="AU40" s="1"/>
  <c r="D34"/>
  <c r="D33" s="1"/>
  <c r="FV30"/>
  <c r="FV31"/>
  <c r="FV32"/>
  <c r="FV29"/>
  <c r="ED29"/>
  <c r="ED28" s="1"/>
  <c r="CL29"/>
  <c r="CL28" s="1"/>
  <c r="D29"/>
  <c r="FV27"/>
  <c r="FV26"/>
  <c r="ED26"/>
  <c r="ED25" s="1"/>
  <c r="CL26"/>
  <c r="CL25" s="1"/>
  <c r="AU26"/>
  <c r="AU25" s="1"/>
  <c r="D27"/>
  <c r="D26"/>
  <c r="FV40" l="1"/>
  <c r="FV25"/>
  <c r="FV28"/>
  <c r="D28"/>
  <c r="D25"/>
  <c r="FV17"/>
  <c r="FV16" s="1"/>
  <c r="ED17"/>
  <c r="ED16" s="1"/>
  <c r="CL17"/>
  <c r="CL16" s="1"/>
  <c r="AU17"/>
  <c r="AU16" s="1"/>
  <c r="CL13"/>
  <c r="CL12" s="1"/>
  <c r="FV13"/>
  <c r="FV12" s="1"/>
  <c r="ED13"/>
  <c r="ED12" s="1"/>
  <c r="FV11"/>
  <c r="FV10" s="1"/>
  <c r="ED11"/>
  <c r="ED10" s="1"/>
  <c r="CL11"/>
  <c r="CL10" s="1"/>
  <c r="AU11"/>
  <c r="AU10" s="1"/>
  <c r="D11"/>
  <c r="D10" s="1"/>
  <c r="FV9"/>
  <c r="FV6"/>
  <c r="FV7"/>
  <c r="FV5"/>
  <c r="ED5"/>
  <c r="ED4" s="1"/>
  <c r="CL5"/>
  <c r="CL4" s="1"/>
  <c r="D5"/>
  <c r="AU48" l="1"/>
  <c r="ED48"/>
  <c r="CL48"/>
  <c r="FV4"/>
  <c r="FV48" s="1"/>
  <c r="D4"/>
  <c r="D48" s="1"/>
</calcChain>
</file>

<file path=xl/sharedStrings.xml><?xml version="1.0" encoding="utf-8"?>
<sst xmlns="http://schemas.openxmlformats.org/spreadsheetml/2006/main" count="1017" uniqueCount="157">
  <si>
    <t>Ընդամենը</t>
  </si>
  <si>
    <r>
      <t>Հավելված N 4.</t>
    </r>
    <r>
      <rPr>
        <sz val="12"/>
        <color theme="1"/>
        <rFont val="GHEA Grapalat"/>
        <family val="3"/>
      </rPr>
      <t xml:space="preserve"> </t>
    </r>
    <r>
      <rPr>
        <b/>
        <sz val="12"/>
        <color theme="1"/>
        <rFont val="GHEA Grapalat"/>
        <family val="3"/>
      </rPr>
      <t>Բյուջետային ծրագրերի գծով ամփոփ ծախսերն ըստ բյուջետային ծախսերի տնտեսագիտական դասակարգման հոդվածների</t>
    </r>
  </si>
  <si>
    <t>Ծրագրային դասիչը</t>
  </si>
  <si>
    <t>Ծրագիր /Միջոցառում</t>
  </si>
  <si>
    <t>Դատական և հանրային պաշտպանություն</t>
  </si>
  <si>
    <t>Փորձաքննությունների ծառայությունների տրամադրում</t>
  </si>
  <si>
    <t>2021թ բյուջե (հազ. դրամ</t>
  </si>
  <si>
    <t>2022թ բյուջե (հազ. դրամ</t>
  </si>
  <si>
    <t>Գործառական դասակարգման</t>
  </si>
  <si>
    <t>Բաժին</t>
  </si>
  <si>
    <t xml:space="preserve">Խումբ </t>
  </si>
  <si>
    <t>Դաս</t>
  </si>
  <si>
    <t>X</t>
  </si>
  <si>
    <t>2021թ բյուջե (հազ. դրամ)</t>
  </si>
  <si>
    <t>2022թ բյուջե (հազ. դրամ)</t>
  </si>
  <si>
    <t>01</t>
  </si>
  <si>
    <t>06</t>
  </si>
  <si>
    <t>Հավելված N 10. Ամփոփ ֆինանսական պահանջներ ՄԺԾԾ ժամանակահատվածի համար</t>
  </si>
  <si>
    <t>(հազ. դրամ)</t>
  </si>
  <si>
    <t>Ծրագրի/միջոցառման անվանումը</t>
  </si>
  <si>
    <t>Նոր նախաձեռնություններ</t>
  </si>
  <si>
    <t>(հազ. դրամ) (+)</t>
  </si>
  <si>
    <t>Ծրագիր</t>
  </si>
  <si>
    <t>Միջոցառում</t>
  </si>
  <si>
    <t>2021թ</t>
  </si>
  <si>
    <t>2022թ</t>
  </si>
  <si>
    <t>Պարտադիր ծախսերին դասվող միջոցառումներ</t>
  </si>
  <si>
    <t>Հայեցողական ծախսերին դասվող միջոցառումներ (շարունակական բնույթի)</t>
  </si>
  <si>
    <t>Հայեցողական ծախսերին դասվող այլ միջոցառումներ</t>
  </si>
  <si>
    <t xml:space="preserve">Գոյություն ունեցող պարտավորությունների  գծով հաշվարկված (ճշգրտված) ծախսերը </t>
  </si>
  <si>
    <t>Ծախսային խնայողության գծով ամփոփ առաջարկը</t>
  </si>
  <si>
    <t>(հազ. դրամ) (-)</t>
  </si>
  <si>
    <t xml:space="preserve">Միջոցառման գծով ամփոփ ծախսերը </t>
  </si>
  <si>
    <t>4111.Աշխատողների աշխատավարձեր և հավելավճարներ</t>
  </si>
  <si>
    <t>4112.Պարգևատրումներ, դրամական խրախուսումներ և հատուկ վճարներ</t>
  </si>
  <si>
    <t xml:space="preserve">4113.Քաղաքացիական, դատական և պետական ծառայողների պարգևատրում </t>
  </si>
  <si>
    <t>4212.Էներգետիկ ծառայություններ</t>
  </si>
  <si>
    <t>4213.Կոմունալ ծառայություններ</t>
  </si>
  <si>
    <t>4214Կապի ծառայություններ</t>
  </si>
  <si>
    <t>4215.Ապահովագրական ծախսեր</t>
  </si>
  <si>
    <t>4216.Գույքի և սարքավորումների վարձակալություն</t>
  </si>
  <si>
    <t>4221.Ներքին  գործուղումներ</t>
  </si>
  <si>
    <t>4231.Վարչական ծառայություններ</t>
  </si>
  <si>
    <t>4232.Համակարգչային ծառայություններ</t>
  </si>
  <si>
    <t>4234.Տեղեկատվական ծառայություններ</t>
  </si>
  <si>
    <t>4235.Կառավարչական ծառայություններ</t>
  </si>
  <si>
    <t>4237.Ներկայացուցչական  ծախսեր</t>
  </si>
  <si>
    <t>4239.Ընդհանուր բնույթի այլ ծառայություններ</t>
  </si>
  <si>
    <t>4241.Մասնագիտական ծառայություններ</t>
  </si>
  <si>
    <t>4251.Շենքերի և կառույցների ընթացիկ նորոգում և պահպանում</t>
  </si>
  <si>
    <t>4252Մեքենաների և սարքավորումների ընթացիկ նորոգում և պահպանում</t>
  </si>
  <si>
    <t>4261.Գրասենյակային նյութեր և հագուստ</t>
  </si>
  <si>
    <t>4222.Արտասահմանյան գործուղումների գծով ծախսեր</t>
  </si>
  <si>
    <t>4236.Կենցաղային և հանրային սննդի ծառայություններ</t>
  </si>
  <si>
    <t>4264.Տրանսպորտային նյութեր</t>
  </si>
  <si>
    <t>4266.Առողջապահական և լաբորատոր նյութեր</t>
  </si>
  <si>
    <t xml:space="preserve">4267.Կենցաղային և հանրային սննդի նյութեր </t>
  </si>
  <si>
    <t>4269.Հատուկ նպատակային այլ նյութեր</t>
  </si>
  <si>
    <t>4621.Ընթացիկ դրամաշնորհներ միջազգային կազմակերպություններին</t>
  </si>
  <si>
    <t>4637Ընթացիկ դրամաշնորհներ պետական ոչ առևտրային կազմակերպություններին</t>
  </si>
  <si>
    <t>4638Ընթացիկ դրամաշնորհներ պետական և համայնքային  առևտրային կազմակերպություններին</t>
  </si>
  <si>
    <t>4729.Այլ նպաստներ բյուջեից</t>
  </si>
  <si>
    <t>4823Պարտադիր վճարներր</t>
  </si>
  <si>
    <t>4861.Այլ  ծախսեր</t>
  </si>
  <si>
    <t>4891.Պահուստային միջոցներ</t>
  </si>
  <si>
    <t>5112.Շենքերի և շինությունների կառուցում</t>
  </si>
  <si>
    <t>5113 Շենքերի և շինությունների կապիտալ վերանորոգում</t>
  </si>
  <si>
    <t xml:space="preserve">5121. Տրանսպորտային սարքավորումներ </t>
  </si>
  <si>
    <t>5122.Վարչական սարքավորումներ</t>
  </si>
  <si>
    <t>5129 ²Այլ մեքենաներ և սարքավորւմներ</t>
  </si>
  <si>
    <t>5134. Մախագծահետազոտական ծախսեր</t>
  </si>
  <si>
    <t>Քրեակատարողական հիմնարկներում պահվող ազատազրկվածներին բժշկական ծառայությամբ ապահովում</t>
  </si>
  <si>
    <t>Արդարադատության ոլորտում քաղաքականության  մշակում, ծրագրերի համակարգում, խորհրդատվության և մոնիտորինգի իրականացում</t>
  </si>
  <si>
    <t xml:space="preserve">Դատաիրավական բարեփոխումների ծրագրերի իրականացում </t>
  </si>
  <si>
    <t>Անձնական տվյալների պաշտպանության իրականացում</t>
  </si>
  <si>
    <t>ՀՀ արդարադատության նախարարության տեխնիկական հագեցվածության ապահովում</t>
  </si>
  <si>
    <t>Քաղաքացիական կացության ակտերի գրանցում"</t>
  </si>
  <si>
    <t>Քաղաքացիական կացության ակտերի գրանցման ծառայությունների տրամադրում</t>
  </si>
  <si>
    <t>Հանրային պաշտպանության ծառայություններ</t>
  </si>
  <si>
    <t>Քրեակատարողական ծառայություններ</t>
  </si>
  <si>
    <t xml:space="preserve">Քրեակատարողական ծառայություններ </t>
  </si>
  <si>
    <t>Դեղորայքով ապահովում կալանավայրերում պահվող ազատազրկվածներին</t>
  </si>
  <si>
    <t>Պրոբացիայի ծառայություններ</t>
  </si>
  <si>
    <t xml:space="preserve">Իրավախախտում կատարած անձանց գեղագիտական դաստիարակության և կրթական ծրագրերի իրականացում </t>
  </si>
  <si>
    <t>ՀՀ արդարադատության նախարարության  պրոբացիայի ծաառայության տեխնիկական հագեցվածության ապահովում</t>
  </si>
  <si>
    <t>Իրավական իրազեկում և տեղեկատվության ապահովում</t>
  </si>
  <si>
    <t>Հրատարակչական,տեղեկատվական և տպագրական ծառայություններ</t>
  </si>
  <si>
    <t>Արդարադատության ոլորտում քաղաքականության,խորհրդատվության, մոնիտորինգի,գնման և աջակցության իրականացուÙ</t>
  </si>
  <si>
    <t>Թարգմանչական ծառայություններ</t>
  </si>
  <si>
    <t>Արդարադատության համակարգի աշխատակիցների վերապատրաստում և հատուկ ուսուցում</t>
  </si>
  <si>
    <t>Հատուկ ծառայողների վերապատրաստում և հատուկ ուսուցում</t>
  </si>
  <si>
    <t>Դատավորների,դատախազների,Արդարադատության ուսումնառությունն ավարտած և դատավորների թեկնածուների ցուցակում գտնվող անձանց,դատական ծառայողների,դատախազության աշխատակազմում ծառայողների և դատական կարգադրիչների վերապատրաստման և հատուկ ուսուցման ծառայություններ</t>
  </si>
  <si>
    <t>Հանրապետական գործադիր մարմիններում հակակոռուպցիոն ծրագրերի իրականացման պատասխանատուների վերապատրաստում</t>
  </si>
  <si>
    <t>Մասնագիտական վերապատրաստում անցնող ունկնդիրներին կրթաթոշակի տրամադրում</t>
  </si>
  <si>
    <t>Հարկադիր կատարման ծառայություններ</t>
  </si>
  <si>
    <t>Հարկադիր կատարման ենթակա ակտերի կատարումն ապահովող ծառայություններ</t>
  </si>
  <si>
    <t>Աջակցություն արդարադատության ոլորտում իրականացվող ծրագրերին</t>
  </si>
  <si>
    <t xml:space="preserve">Ներկայացուցչականության ապահովում և խրախուսում  </t>
  </si>
  <si>
    <t>Աջակցություն հարկադիր կատարման ենթակա ակտերի կատարման ապահովմանը</t>
  </si>
  <si>
    <t>Հարկադիր կատարման ծառայության տեխնիկական հագեցվածության բարելավում</t>
  </si>
  <si>
    <t xml:space="preserve">Աջակցություն օրենսդրության զարգացման և իրավական հետազոտությունների կենտրոնի գործունեությանը </t>
  </si>
  <si>
    <t xml:space="preserve"> Արդարադատության նախարարության տեխնիկական հագեցվածության ապահովում </t>
  </si>
  <si>
    <t>03</t>
  </si>
  <si>
    <t>02</t>
  </si>
  <si>
    <t>05</t>
  </si>
  <si>
    <t>07</t>
  </si>
  <si>
    <t>08</t>
  </si>
  <si>
    <t>09</t>
  </si>
  <si>
    <t>4727 կրթական, մշակութային և այլ նպաստներ բյուջեից</t>
  </si>
  <si>
    <t>4233 աշխատակազմի մասն. զարգաց. Ծառայություններ</t>
  </si>
  <si>
    <t>4217 Արտագերատեսչական ծախսեր</t>
  </si>
  <si>
    <t>4824Պետական հատվածի տարբեր մակարդակների կողմից միմյանց նկատմամաբ կիրառվող տույժեր</t>
  </si>
  <si>
    <r>
      <t>Հավելված N 5.</t>
    </r>
    <r>
      <rPr>
        <sz val="9"/>
        <color theme="1"/>
        <rFont val="GHEA Grapalat"/>
        <family val="3"/>
      </rPr>
      <t xml:space="preserve"> </t>
    </r>
    <r>
      <rPr>
        <b/>
        <sz val="9"/>
        <color theme="1"/>
        <rFont val="GHEA Grapalat"/>
        <family val="3"/>
      </rPr>
      <t>Բյուջետային ծրագրերի գծով ծախսերի բաշխումն ըստ բյուջետային ծախսերի գործառական դասակարգման տարրերի</t>
    </r>
  </si>
  <si>
    <t>Սնանկության գործերով կառավարչական  ծառայությունների ձեռքբերում</t>
  </si>
  <si>
    <t>Հավելված N 8. Բյուջետային ծրագրերի/միջոցառումների գծով ծախսերը՝ վարչատարածքային բաժանմամբ (ըստ մարզերի)</t>
  </si>
  <si>
    <t>Երևան</t>
  </si>
  <si>
    <t>Արագածոտն</t>
  </si>
  <si>
    <t>Արմավիր</t>
  </si>
  <si>
    <t>Կոտայք</t>
  </si>
  <si>
    <t>Լոռի</t>
  </si>
  <si>
    <t>Շիրակ</t>
  </si>
  <si>
    <t>Սյունիք</t>
  </si>
  <si>
    <t>Արարատ</t>
  </si>
  <si>
    <t>Գեղարքունիք</t>
  </si>
  <si>
    <t>Վայոց Ձոր</t>
  </si>
  <si>
    <t>Տավուշ</t>
  </si>
  <si>
    <t>Արդարադատության ոլորտում քաղաքականության,խորհրդատվության, մոնիտորինգի,գնման և աջակցության իրականացում</t>
  </si>
  <si>
    <t xml:space="preserve">   (հազար դրամներով)</t>
  </si>
  <si>
    <t>2020թ.</t>
  </si>
  <si>
    <t>2021թ.</t>
  </si>
  <si>
    <t>2022թ.</t>
  </si>
  <si>
    <t xml:space="preserve">1. Պետական մարմնի գծով 2019-2020 ՄԺԾԾ-ով հաստատված և 2022թ. համար սահմանված ֆինանսավորման ընդհանուր կողմնորոշիչ  չափաքանակները </t>
  </si>
  <si>
    <t>3. Ընդամենը հայտով ներկայացված ընդհանուր ծախսերը` 2020-2022 թթ. ՄԺԾԾ համար (տող 3.1 + տող 3.2 + տող 3.3.)</t>
  </si>
  <si>
    <t>3.2 Ծախսային խնայողությունների գծով առաջարկները (-) նշանով</t>
  </si>
  <si>
    <t>3.3 Նոր նախաձեռնությունների գծով ընդհանուր ծախսերը</t>
  </si>
  <si>
    <t>5. Տարբերությունը 2019-2020 ՄԺԾԾ-ով հաստատված և 2022թ. համար սահմանված ֆինանսավորման կողմնորոշիչ  չափաքանակներից  (տող 3-տող 1)</t>
  </si>
  <si>
    <t>ՀՀ արդարադատության նախարարության պրոբացիայի ծառայության կարողությունների զարգացում և տեխնիկական հագեցվածության ապահովում</t>
  </si>
  <si>
    <t>2019թ փաստ. (հազ. դրամ)</t>
  </si>
  <si>
    <t>2020թ սպասվող (հազ. դրամ)</t>
  </si>
  <si>
    <t>2023թ բյուջե (հազ. դրամ</t>
  </si>
  <si>
    <t>2023թ բյուջե (հազ. դրամ)</t>
  </si>
  <si>
    <t>Աղյուսակ 2. Հայտով ներկայացված՝ 2021-2023թթ ընդհանուր ծախսերի համեմատությունը ՀՀ 2020թ. պետական բյուջեի և 2020-2022թթ. ՄԺԾԾ հետ</t>
  </si>
  <si>
    <t>Աղյուսակ 1.  Ծրագրերի և միջոցառումների գծով ամփոփ ֆինանսական պահանջներ 2021-2023 թթ համար</t>
  </si>
  <si>
    <t>2023թ</t>
  </si>
  <si>
    <t>2023 թ բյուջե (հազ. դրամ)</t>
  </si>
  <si>
    <t>ՀՀ արդարադատության նախարարության քրեակատարողական ծառայության կարողությունների զարգացում և տեխնիկական հագեցվածության ապահովում</t>
  </si>
  <si>
    <t>3.1 Գոյություն ունեցող ծախսային պարտավորությունների գնահատում 2021-2023 թթ. ՄԺԾԾ համար (առանց ծախսային խնայողությունների վերաբերյալ առաջարկների ներառման)</t>
  </si>
  <si>
    <t>2023թ.</t>
  </si>
  <si>
    <t>2. &lt;&lt;ՀՀ 2020թ. պետական բյուջեի մասին&gt;&gt; ՀՀ օրենքով պետական մարմնի գծով սահմանված ընդհանուր հատկացումները</t>
  </si>
  <si>
    <t>4. Տարբերությունը ՀՀ 2020թ. պետական բյուջեի համապատասխան ցուցանիշից (տող 3 - տող 2)</t>
  </si>
  <si>
    <t>Քրեակատարողական բժշկության  կենտրոնի կարողությունների զարգացում և տեխնիկական հագեցվածության ապահովում</t>
  </si>
  <si>
    <t>Արխիվային հավաքածուի պահպանություն,համալրում, հաշվառում,հանրության կողմից արխիվային նյութերի օգտագործման ապահովում</t>
  </si>
  <si>
    <t>Ազգային արխիվի ծրագիր</t>
  </si>
  <si>
    <t>Ազգային աչխիվի ծրագիր</t>
  </si>
  <si>
    <t xml:space="preserve">4263.Վերապատրաստման և ուսուցման նյութեր </t>
  </si>
  <si>
    <t>4263.Վերապատրաստաման և ուսուցման նյութեր</t>
  </si>
  <si>
    <t xml:space="preserve">4263. Վերապատրաստման և ուսուցման նյութեր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</si>
</sst>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#,##0.0;\(##,##0.0\);\-"/>
    <numFmt numFmtId="166" formatCode="_(* #,##0.0_);_(* \(#,##0.0\);_(* &quot;-&quot;??_);_(@_)"/>
  </numFmts>
  <fonts count="29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0"/>
      <color theme="1"/>
      <name val="Times New Roman"/>
      <family val="1"/>
    </font>
    <font>
      <sz val="8"/>
      <color theme="1"/>
      <name val="GHEA Grapalat"/>
      <family val="3"/>
    </font>
    <font>
      <sz val="10"/>
      <color theme="1"/>
      <name val="Sylfaen"/>
      <family val="1"/>
    </font>
    <font>
      <i/>
      <sz val="8"/>
      <color rgb="FF000000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i/>
      <sz val="8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theme="1"/>
      <name val="GHEA Grapalat"/>
      <family val="3"/>
    </font>
    <font>
      <i/>
      <sz val="9"/>
      <color theme="1"/>
      <name val="GHEA Grapalat"/>
      <family val="3"/>
    </font>
    <font>
      <i/>
      <sz val="9"/>
      <color rgb="FF000000"/>
      <name val="GHEA Grapalat"/>
      <family val="3"/>
    </font>
    <font>
      <i/>
      <sz val="8"/>
      <name val="GHEA Grapalat"/>
      <family val="3"/>
    </font>
    <font>
      <i/>
      <sz val="8"/>
      <name val="GHEA Grapalat"/>
      <family val="2"/>
    </font>
    <font>
      <sz val="8"/>
      <name val="GHEA Grapalat"/>
      <family val="2"/>
    </font>
    <font>
      <sz val="9"/>
      <name val="GHEA Grapalat"/>
      <family val="3"/>
    </font>
    <font>
      <i/>
      <sz val="9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b/>
      <sz val="8"/>
      <color theme="1"/>
      <name val="GHEA Grapalat"/>
      <family val="3"/>
    </font>
    <font>
      <sz val="9"/>
      <color theme="1"/>
      <name val="Sylfaen"/>
      <family val="1"/>
    </font>
    <font>
      <sz val="9"/>
      <color theme="1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165" fontId="18" fillId="0" borderId="0" applyFill="0" applyBorder="0" applyProtection="0">
      <alignment horizontal="right" vertical="top"/>
    </xf>
    <xf numFmtId="0" fontId="23" fillId="0" borderId="0"/>
    <xf numFmtId="43" fontId="23" fillId="0" borderId="0" applyFont="0" applyFill="0" applyBorder="0" applyAlignment="0" applyProtection="0"/>
  </cellStyleXfs>
  <cellXfs count="298">
    <xf numFmtId="0" fontId="0" fillId="0" borderId="0" xfId="0"/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textRotation="90" wrapText="1"/>
    </xf>
    <xf numFmtId="164" fontId="7" fillId="3" borderId="1" xfId="0" applyNumberFormat="1" applyFont="1" applyFill="1" applyBorder="1" applyAlignment="1">
      <alignment horizontal="center" vertical="center" textRotation="90" wrapText="1"/>
    </xf>
    <xf numFmtId="0" fontId="11" fillId="0" borderId="6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6" fillId="2" borderId="32" xfId="0" applyFont="1" applyFill="1" applyBorder="1" applyAlignment="1">
      <alignment horizontal="center" vertical="center" textRotation="90" wrapText="1"/>
    </xf>
    <xf numFmtId="164" fontId="7" fillId="3" borderId="32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vertical="top" wrapText="1"/>
    </xf>
    <xf numFmtId="0" fontId="11" fillId="0" borderId="6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textRotation="90" wrapText="1"/>
    </xf>
    <xf numFmtId="164" fontId="7" fillId="0" borderId="32" xfId="0" applyNumberFormat="1" applyFont="1" applyFill="1" applyBorder="1" applyAlignment="1">
      <alignment horizontal="center" vertical="center" textRotation="90" wrapText="1"/>
    </xf>
    <xf numFmtId="0" fontId="0" fillId="0" borderId="0" xfId="0" applyFill="1"/>
    <xf numFmtId="165" fontId="19" fillId="0" borderId="32" xfId="5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20" fillId="4" borderId="0" xfId="0" applyFont="1" applyFill="1" applyAlignment="1">
      <alignment wrapText="1"/>
    </xf>
    <xf numFmtId="0" fontId="14" fillId="0" borderId="4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4" fillId="3" borderId="8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5" fillId="0" borderId="0" xfId="0" applyFont="1" applyAlignment="1">
      <alignment wrapText="1"/>
    </xf>
    <xf numFmtId="164" fontId="12" fillId="0" borderId="1" xfId="0" applyNumberFormat="1" applyFont="1" applyBorder="1" applyAlignment="1">
      <alignment horizontal="center" vertical="center"/>
    </xf>
    <xf numFmtId="165" fontId="19" fillId="0" borderId="32" xfId="5" applyNumberFormat="1" applyFont="1" applyBorder="1" applyAlignment="1">
      <alignment vertical="center"/>
    </xf>
    <xf numFmtId="165" fontId="19" fillId="0" borderId="32" xfId="5" applyNumberFormat="1" applyFont="1" applyBorder="1" applyAlignment="1">
      <alignment horizontal="right" vertical="top"/>
    </xf>
    <xf numFmtId="0" fontId="20" fillId="0" borderId="4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4" borderId="32" xfId="0" applyFont="1" applyFill="1" applyBorder="1" applyAlignment="1">
      <alignment vertical="center" wrapText="1"/>
    </xf>
    <xf numFmtId="0" fontId="12" fillId="4" borderId="32" xfId="0" applyFont="1" applyFill="1" applyBorder="1" applyAlignment="1">
      <alignment vertical="center" wrapText="1"/>
    </xf>
    <xf numFmtId="164" fontId="12" fillId="4" borderId="3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64" fontId="12" fillId="5" borderId="1" xfId="0" applyNumberFormat="1" applyFont="1" applyFill="1" applyBorder="1"/>
    <xf numFmtId="0" fontId="12" fillId="0" borderId="1" xfId="0" applyFont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0" fontId="0" fillId="0" borderId="32" xfId="0" applyBorder="1"/>
    <xf numFmtId="164" fontId="7" fillId="8" borderId="1" xfId="0" applyNumberFormat="1" applyFont="1" applyFill="1" applyBorder="1" applyAlignment="1">
      <alignment horizontal="center" vertical="center" textRotation="90" wrapText="1"/>
    </xf>
    <xf numFmtId="0" fontId="11" fillId="8" borderId="6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0" fillId="0" borderId="32" xfId="0" applyFill="1" applyBorder="1"/>
    <xf numFmtId="164" fontId="12" fillId="0" borderId="32" xfId="0" applyNumberFormat="1" applyFont="1" applyBorder="1" applyAlignment="1">
      <alignment horizontal="center" vertical="center"/>
    </xf>
    <xf numFmtId="164" fontId="19" fillId="0" borderId="32" xfId="5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165" fontId="19" fillId="4" borderId="32" xfId="5" applyNumberFormat="1" applyFont="1" applyFill="1" applyBorder="1" applyAlignment="1">
      <alignment horizontal="right" vertical="top"/>
    </xf>
    <xf numFmtId="0" fontId="19" fillId="5" borderId="1" xfId="0" applyFont="1" applyFill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164" fontId="19" fillId="5" borderId="1" xfId="0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12" fillId="0" borderId="0" xfId="0" applyFont="1" applyAlignment="1">
      <alignment horizontal="right" vertical="center" indent="15"/>
    </xf>
    <xf numFmtId="0" fontId="21" fillId="9" borderId="32" xfId="0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justify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64" fontId="12" fillId="0" borderId="0" xfId="0" applyNumberFormat="1" applyFont="1"/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vertical="center" wrapText="1"/>
    </xf>
    <xf numFmtId="0" fontId="14" fillId="0" borderId="32" xfId="0" applyFont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164" fontId="12" fillId="5" borderId="1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4" xfId="0" applyFont="1" applyBorder="1" applyAlignment="1">
      <alignment vertical="top"/>
    </xf>
    <xf numFmtId="165" fontId="19" fillId="4" borderId="32" xfId="5" applyNumberFormat="1" applyFont="1" applyFill="1" applyBorder="1" applyAlignment="1">
      <alignment horizontal="right" vertical="center"/>
    </xf>
    <xf numFmtId="165" fontId="19" fillId="4" borderId="32" xfId="5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164" fontId="6" fillId="0" borderId="32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6" fillId="0" borderId="0" xfId="0" applyFont="1"/>
    <xf numFmtId="0" fontId="6" fillId="2" borderId="32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left" vertical="center" textRotation="90" wrapText="1"/>
    </xf>
    <xf numFmtId="0" fontId="11" fillId="2" borderId="32" xfId="0" applyFont="1" applyFill="1" applyBorder="1" applyAlignment="1">
      <alignment horizontal="left" vertical="center" textRotation="90" wrapText="1"/>
    </xf>
    <xf numFmtId="0" fontId="16" fillId="4" borderId="32" xfId="0" applyFont="1" applyFill="1" applyBorder="1" applyAlignment="1">
      <alignment wrapText="1"/>
    </xf>
    <xf numFmtId="164" fontId="1" fillId="5" borderId="1" xfId="0" applyNumberFormat="1" applyFont="1" applyFill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0" borderId="32" xfId="0" applyNumberFormat="1" applyFont="1" applyBorder="1"/>
    <xf numFmtId="0" fontId="6" fillId="0" borderId="32" xfId="0" applyFont="1" applyBorder="1"/>
    <xf numFmtId="165" fontId="1" fillId="0" borderId="32" xfId="5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wrapText="1"/>
    </xf>
    <xf numFmtId="0" fontId="6" fillId="5" borderId="1" xfId="0" applyFont="1" applyFill="1" applyBorder="1"/>
    <xf numFmtId="164" fontId="6" fillId="5" borderId="1" xfId="0" applyNumberFormat="1" applyFont="1" applyFill="1" applyBorder="1"/>
    <xf numFmtId="0" fontId="11" fillId="3" borderId="32" xfId="0" applyFont="1" applyFill="1" applyBorder="1" applyAlignment="1">
      <alignment vertical="top" wrapText="1"/>
    </xf>
    <xf numFmtId="164" fontId="1" fillId="0" borderId="32" xfId="5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3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5" fontId="1" fillId="4" borderId="32" xfId="5" applyNumberFormat="1" applyFont="1" applyFill="1" applyBorder="1" applyAlignment="1">
      <alignment horizontal="right" vertical="center"/>
    </xf>
    <xf numFmtId="164" fontId="6" fillId="0" borderId="1" xfId="0" applyNumberFormat="1" applyFont="1" applyBorder="1"/>
    <xf numFmtId="164" fontId="6" fillId="0" borderId="32" xfId="0" applyNumberFormat="1" applyFont="1" applyFill="1" applyBorder="1" applyAlignment="1">
      <alignment horizontal="center" vertical="center"/>
    </xf>
    <xf numFmtId="164" fontId="6" fillId="0" borderId="3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1" fillId="0" borderId="32" xfId="5" applyNumberFormat="1" applyFont="1" applyBorder="1" applyAlignment="1">
      <alignment horizontal="right" vertical="top"/>
    </xf>
    <xf numFmtId="164" fontId="6" fillId="4" borderId="1" xfId="0" applyNumberFormat="1" applyFont="1" applyFill="1" applyBorder="1" applyAlignment="1">
      <alignment horizontal="center"/>
    </xf>
    <xf numFmtId="0" fontId="16" fillId="0" borderId="32" xfId="0" applyFont="1" applyBorder="1" applyAlignment="1">
      <alignment horizontal="left" vertical="top" wrapText="1"/>
    </xf>
    <xf numFmtId="0" fontId="6" fillId="0" borderId="1" xfId="0" applyFont="1" applyBorder="1"/>
    <xf numFmtId="0" fontId="6" fillId="4" borderId="32" xfId="0" applyFont="1" applyFill="1" applyBorder="1" applyAlignment="1">
      <alignment vertical="center"/>
    </xf>
    <xf numFmtId="164" fontId="6" fillId="4" borderId="32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vertical="top" wrapText="1"/>
    </xf>
    <xf numFmtId="0" fontId="7" fillId="0" borderId="32" xfId="0" applyFont="1" applyFill="1" applyBorder="1" applyAlignment="1">
      <alignment horizontal="center"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166" fontId="25" fillId="10" borderId="32" xfId="7" applyNumberFormat="1" applyFont="1" applyFill="1" applyBorder="1" applyAlignment="1">
      <alignment vertical="top"/>
    </xf>
    <xf numFmtId="0" fontId="16" fillId="8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center" vertical="center" textRotation="90" wrapText="1"/>
    </xf>
    <xf numFmtId="164" fontId="27" fillId="8" borderId="1" xfId="0" applyNumberFormat="1" applyFont="1" applyFill="1" applyBorder="1" applyAlignment="1">
      <alignment horizontal="center" vertical="center" textRotation="90" wrapText="1"/>
    </xf>
    <xf numFmtId="0" fontId="28" fillId="0" borderId="0" xfId="0" applyFont="1"/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4" borderId="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top" wrapText="1"/>
    </xf>
    <xf numFmtId="164" fontId="7" fillId="10" borderId="1" xfId="0" applyNumberFormat="1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vertical="top" wrapText="1"/>
    </xf>
    <xf numFmtId="0" fontId="8" fillId="0" borderId="0" xfId="0" applyFont="1" applyFill="1" applyAlignment="1">
      <alignment vertical="center" wrapText="1"/>
    </xf>
    <xf numFmtId="164" fontId="7" fillId="10" borderId="32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Alignment="1">
      <alignment vertical="top" wrapText="1"/>
    </xf>
    <xf numFmtId="164" fontId="7" fillId="4" borderId="32" xfId="0" applyNumberFormat="1" applyFont="1" applyFill="1" applyBorder="1" applyAlignment="1">
      <alignment horizontal="center" vertical="center" textRotation="90" wrapText="1"/>
    </xf>
    <xf numFmtId="0" fontId="8" fillId="4" borderId="32" xfId="0" applyFont="1" applyFill="1" applyBorder="1" applyAlignment="1">
      <alignment vertical="top" wrapText="1"/>
    </xf>
    <xf numFmtId="164" fontId="12" fillId="0" borderId="32" xfId="0" applyNumberFormat="1" applyFont="1" applyBorder="1" applyAlignment="1">
      <alignment vertical="center"/>
    </xf>
    <xf numFmtId="49" fontId="12" fillId="10" borderId="32" xfId="0" applyNumberFormat="1" applyFont="1" applyFill="1" applyBorder="1" applyAlignment="1">
      <alignment horizontal="center" vertical="center" wrapText="1"/>
    </xf>
    <xf numFmtId="165" fontId="19" fillId="0" borderId="32" xfId="5" applyNumberFormat="1" applyFont="1" applyBorder="1" applyAlignment="1">
      <alignment horizontal="right" vertical="center"/>
    </xf>
    <xf numFmtId="0" fontId="11" fillId="4" borderId="32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top" wrapText="1"/>
    </xf>
    <xf numFmtId="0" fontId="8" fillId="4" borderId="32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8" fillId="4" borderId="32" xfId="0" applyFont="1" applyFill="1" applyBorder="1"/>
    <xf numFmtId="0" fontId="8" fillId="4" borderId="32" xfId="0" applyFont="1" applyFill="1" applyBorder="1" applyAlignment="1">
      <alignment horizontal="left" wrapText="1"/>
    </xf>
    <xf numFmtId="0" fontId="11" fillId="4" borderId="32" xfId="0" applyFont="1" applyFill="1" applyBorder="1" applyAlignment="1">
      <alignment wrapText="1"/>
    </xf>
    <xf numFmtId="0" fontId="11" fillId="0" borderId="6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164" fontId="6" fillId="0" borderId="32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64" fontId="6" fillId="10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164" fontId="6" fillId="5" borderId="32" xfId="0" applyNumberFormat="1" applyFont="1" applyFill="1" applyBorder="1" applyAlignment="1">
      <alignment vertical="top"/>
    </xf>
    <xf numFmtId="164" fontId="7" fillId="10" borderId="32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/>
    <xf numFmtId="164" fontId="0" fillId="0" borderId="0" xfId="0" applyNumberFormat="1"/>
    <xf numFmtId="0" fontId="15" fillId="4" borderId="1" xfId="0" applyFont="1" applyFill="1" applyBorder="1" applyAlignment="1">
      <alignment wrapText="1"/>
    </xf>
    <xf numFmtId="0" fontId="6" fillId="2" borderId="32" xfId="0" applyFont="1" applyFill="1" applyBorder="1" applyAlignment="1">
      <alignment horizontal="center" vertical="center" wrapText="1"/>
    </xf>
    <xf numFmtId="0" fontId="12" fillId="0" borderId="32" xfId="0" applyFont="1" applyBorder="1"/>
    <xf numFmtId="0" fontId="14" fillId="0" borderId="3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top" wrapText="1"/>
    </xf>
    <xf numFmtId="0" fontId="14" fillId="4" borderId="36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wrapText="1"/>
    </xf>
    <xf numFmtId="0" fontId="12" fillId="7" borderId="1" xfId="0" applyFont="1" applyFill="1" applyBorder="1"/>
    <xf numFmtId="0" fontId="12" fillId="4" borderId="1" xfId="0" applyFont="1" applyFill="1" applyBorder="1"/>
    <xf numFmtId="0" fontId="15" fillId="7" borderId="32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left" vertical="center" wrapText="1"/>
    </xf>
    <xf numFmtId="0" fontId="15" fillId="11" borderId="5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horizontal="center" vertical="top" wrapText="1"/>
    </xf>
    <xf numFmtId="0" fontId="12" fillId="4" borderId="33" xfId="0" applyFont="1" applyFill="1" applyBorder="1" applyAlignment="1">
      <alignment horizontal="center" vertical="top" wrapText="1"/>
    </xf>
    <xf numFmtId="0" fontId="12" fillId="4" borderId="34" xfId="0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vertical="top" wrapText="1"/>
    </xf>
    <xf numFmtId="0" fontId="12" fillId="2" borderId="19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</cellXfs>
  <cellStyles count="8">
    <cellStyle name="Comma" xfId="7" builtinId="3"/>
    <cellStyle name="Normal" xfId="0" builtinId="0"/>
    <cellStyle name="Normal 10" xfId="4"/>
    <cellStyle name="Normal 2" xfId="1"/>
    <cellStyle name="Normal 3" xfId="3"/>
    <cellStyle name="Normal 4" xfId="6"/>
    <cellStyle name="Percent 2" xfId="2"/>
    <cellStyle name="SN_24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M62"/>
  <sheetViews>
    <sheetView tabSelected="1" topLeftCell="A7" workbookViewId="0">
      <selection activeCell="CL17" sqref="CL17"/>
    </sheetView>
  </sheetViews>
  <sheetFormatPr defaultRowHeight="15"/>
  <cols>
    <col min="1" max="1" width="7" customWidth="1"/>
    <col min="2" max="2" width="6.28515625" customWidth="1"/>
    <col min="3" max="3" width="31.85546875" customWidth="1"/>
    <col min="4" max="4" width="13.85546875" style="156" customWidth="1"/>
    <col min="5" max="5" width="10.7109375" customWidth="1"/>
    <col min="6" max="6" width="7.28515625" customWidth="1"/>
    <col min="12" max="13" width="6.42578125" customWidth="1"/>
    <col min="14" max="15" width="7.28515625" customWidth="1"/>
    <col min="44" max="44" width="9.42578125" customWidth="1"/>
    <col min="47" max="47" width="10.5703125" bestFit="1" customWidth="1"/>
    <col min="48" max="48" width="6.140625" customWidth="1"/>
    <col min="49" max="49" width="7.28515625" customWidth="1"/>
    <col min="55" max="56" width="6.42578125" customWidth="1"/>
    <col min="57" max="58" width="7.28515625" customWidth="1"/>
    <col min="87" max="87" width="9.42578125" customWidth="1"/>
    <col min="90" max="90" width="10.5703125" bestFit="1" customWidth="1"/>
    <col min="91" max="91" width="6.140625" customWidth="1"/>
    <col min="92" max="92" width="7.28515625" customWidth="1"/>
    <col min="93" max="93" width="10.5703125" bestFit="1" customWidth="1"/>
    <col min="98" max="99" width="6.42578125" customWidth="1"/>
    <col min="100" max="101" width="7.28515625" customWidth="1"/>
    <col min="131" max="131" width="9.42578125" customWidth="1"/>
    <col min="134" max="134" width="10.5703125" bestFit="1" customWidth="1"/>
    <col min="135" max="135" width="6.140625" customWidth="1"/>
    <col min="136" max="136" width="7.28515625" customWidth="1"/>
    <col min="142" max="143" width="6.42578125" customWidth="1"/>
    <col min="144" max="145" width="7.28515625" customWidth="1"/>
    <col min="175" max="175" width="9.42578125" customWidth="1"/>
    <col min="178" max="178" width="10.5703125" bestFit="1" customWidth="1"/>
    <col min="179" max="179" width="6.140625" customWidth="1"/>
    <col min="180" max="180" width="7.28515625" customWidth="1"/>
    <col min="186" max="187" width="6.42578125" customWidth="1"/>
    <col min="188" max="189" width="7.28515625" customWidth="1"/>
    <col min="219" max="219" width="9.42578125" customWidth="1"/>
  </cols>
  <sheetData>
    <row r="1" spans="1:221" ht="17.25">
      <c r="A1" s="2" t="s">
        <v>1</v>
      </c>
      <c r="B1" s="2"/>
      <c r="C1" s="2"/>
      <c r="D1" s="1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1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</row>
    <row r="2" spans="1:221" ht="22.5" customHeight="1">
      <c r="A2" s="208" t="s">
        <v>2</v>
      </c>
      <c r="B2" s="208"/>
      <c r="C2" s="208" t="s">
        <v>3</v>
      </c>
      <c r="D2" s="208" t="s">
        <v>137</v>
      </c>
      <c r="E2" s="208"/>
      <c r="F2" s="208"/>
      <c r="G2" s="208"/>
      <c r="H2" s="208"/>
      <c r="I2" s="208"/>
      <c r="J2" s="208"/>
      <c r="K2" s="208"/>
      <c r="L2" s="208"/>
      <c r="M2" s="207"/>
      <c r="N2" s="208"/>
      <c r="O2" s="208"/>
      <c r="P2" s="208"/>
      <c r="Q2" s="208"/>
      <c r="R2" s="207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7"/>
      <c r="AJ2" s="208"/>
      <c r="AK2" s="208"/>
      <c r="AL2" s="207"/>
      <c r="AM2" s="208"/>
      <c r="AN2" s="208"/>
      <c r="AO2" s="208"/>
      <c r="AP2" s="208"/>
      <c r="AQ2" s="208"/>
      <c r="AR2" s="208"/>
      <c r="AS2" s="208"/>
      <c r="AT2" s="208"/>
      <c r="AU2" s="208" t="s">
        <v>138</v>
      </c>
      <c r="AV2" s="208"/>
      <c r="AW2" s="208"/>
      <c r="AX2" s="208"/>
      <c r="AY2" s="208"/>
      <c r="AZ2" s="208"/>
      <c r="BA2" s="208"/>
      <c r="BB2" s="208"/>
      <c r="BC2" s="208"/>
      <c r="BD2" s="207"/>
      <c r="BE2" s="208"/>
      <c r="BF2" s="208"/>
      <c r="BG2" s="208"/>
      <c r="BH2" s="208"/>
      <c r="BI2" s="207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7"/>
      <c r="CA2" s="208"/>
      <c r="CB2" s="208"/>
      <c r="CC2" s="207"/>
      <c r="CD2" s="208"/>
      <c r="CE2" s="208"/>
      <c r="CF2" s="208"/>
      <c r="CG2" s="208"/>
      <c r="CH2" s="208"/>
      <c r="CI2" s="208"/>
      <c r="CJ2" s="208"/>
      <c r="CK2" s="208"/>
      <c r="CL2" s="208" t="s">
        <v>6</v>
      </c>
      <c r="CM2" s="208"/>
      <c r="CN2" s="208"/>
      <c r="CO2" s="208"/>
      <c r="CP2" s="208"/>
      <c r="CQ2" s="208"/>
      <c r="CR2" s="208"/>
      <c r="CS2" s="208"/>
      <c r="CT2" s="208"/>
      <c r="CU2" s="207"/>
      <c r="CV2" s="208"/>
      <c r="CW2" s="208"/>
      <c r="CX2" s="208"/>
      <c r="CY2" s="208"/>
      <c r="CZ2" s="207"/>
      <c r="DA2" s="208"/>
      <c r="DB2" s="208"/>
      <c r="DC2" s="208"/>
      <c r="DD2" s="208"/>
      <c r="DE2" s="208"/>
      <c r="DF2" s="208"/>
      <c r="DG2" s="208"/>
      <c r="DH2" s="208"/>
      <c r="DI2" s="208"/>
      <c r="DJ2" s="207"/>
      <c r="DK2" s="208"/>
      <c r="DL2" s="208"/>
      <c r="DM2" s="208"/>
      <c r="DN2" s="208"/>
      <c r="DO2" s="208"/>
      <c r="DP2" s="208"/>
      <c r="DQ2" s="208"/>
      <c r="DR2" s="207"/>
      <c r="DS2" s="208"/>
      <c r="DT2" s="208"/>
      <c r="DU2" s="207"/>
      <c r="DV2" s="208"/>
      <c r="DW2" s="208"/>
      <c r="DX2" s="208"/>
      <c r="DY2" s="208"/>
      <c r="DZ2" s="208"/>
      <c r="EA2" s="208"/>
      <c r="EB2" s="208"/>
      <c r="EC2" s="208"/>
      <c r="ED2" s="208" t="s">
        <v>7</v>
      </c>
      <c r="EE2" s="208"/>
      <c r="EF2" s="208"/>
      <c r="EG2" s="208"/>
      <c r="EH2" s="208"/>
      <c r="EI2" s="208"/>
      <c r="EJ2" s="208"/>
      <c r="EK2" s="208"/>
      <c r="EL2" s="208"/>
      <c r="EM2" s="207"/>
      <c r="EN2" s="208"/>
      <c r="EO2" s="208"/>
      <c r="EP2" s="208"/>
      <c r="EQ2" s="208"/>
      <c r="ER2" s="207"/>
      <c r="ES2" s="208"/>
      <c r="ET2" s="208"/>
      <c r="EU2" s="208"/>
      <c r="EV2" s="208"/>
      <c r="EW2" s="208"/>
      <c r="EX2" s="208"/>
      <c r="EY2" s="208"/>
      <c r="EZ2" s="208"/>
      <c r="FA2" s="208"/>
      <c r="FB2" s="207"/>
      <c r="FC2" s="208"/>
      <c r="FD2" s="208"/>
      <c r="FE2" s="208"/>
      <c r="FF2" s="208"/>
      <c r="FG2" s="208"/>
      <c r="FH2" s="208"/>
      <c r="FI2" s="208"/>
      <c r="FJ2" s="207"/>
      <c r="FK2" s="208"/>
      <c r="FL2" s="208"/>
      <c r="FM2" s="207"/>
      <c r="FN2" s="208"/>
      <c r="FO2" s="208"/>
      <c r="FP2" s="208"/>
      <c r="FQ2" s="208"/>
      <c r="FR2" s="208"/>
      <c r="FS2" s="208"/>
      <c r="FT2" s="208"/>
      <c r="FU2" s="208"/>
      <c r="FV2" s="208" t="s">
        <v>139</v>
      </c>
      <c r="FW2" s="208"/>
      <c r="FX2" s="208"/>
      <c r="FY2" s="208"/>
      <c r="FZ2" s="208"/>
      <c r="GA2" s="208"/>
      <c r="GB2" s="208"/>
      <c r="GC2" s="208"/>
      <c r="GD2" s="208"/>
      <c r="GE2" s="207"/>
      <c r="GF2" s="208"/>
      <c r="GG2" s="208"/>
      <c r="GH2" s="208"/>
      <c r="GI2" s="208"/>
      <c r="GJ2" s="207"/>
      <c r="GK2" s="208"/>
      <c r="GL2" s="208"/>
      <c r="GM2" s="208"/>
      <c r="GN2" s="208"/>
      <c r="GO2" s="208"/>
      <c r="GP2" s="208"/>
      <c r="GQ2" s="208"/>
      <c r="GR2" s="208"/>
      <c r="GS2" s="208"/>
      <c r="GT2" s="207"/>
      <c r="GU2" s="208"/>
      <c r="GV2" s="208"/>
      <c r="GW2" s="208"/>
      <c r="GX2" s="208"/>
      <c r="GY2" s="208"/>
      <c r="GZ2" s="208"/>
      <c r="HA2" s="208"/>
      <c r="HB2" s="207"/>
      <c r="HC2" s="208"/>
      <c r="HD2" s="208"/>
      <c r="HE2" s="207"/>
      <c r="HF2" s="208"/>
      <c r="HG2" s="208"/>
      <c r="HH2" s="208"/>
      <c r="HI2" s="208"/>
      <c r="HJ2" s="208"/>
      <c r="HK2" s="208"/>
      <c r="HL2" s="208"/>
      <c r="HM2" s="208"/>
    </row>
    <row r="3" spans="1:221" ht="112.5" customHeight="1">
      <c r="A3" s="208"/>
      <c r="B3" s="208"/>
      <c r="C3" s="208"/>
      <c r="D3" s="154" t="s">
        <v>0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38</v>
      </c>
      <c r="K3" s="3" t="s">
        <v>39</v>
      </c>
      <c r="L3" s="3" t="s">
        <v>40</v>
      </c>
      <c r="M3" s="9" t="s">
        <v>110</v>
      </c>
      <c r="N3" s="3" t="s">
        <v>41</v>
      </c>
      <c r="O3" s="3" t="s">
        <v>52</v>
      </c>
      <c r="P3" s="3" t="s">
        <v>42</v>
      </c>
      <c r="Q3" s="3" t="s">
        <v>43</v>
      </c>
      <c r="R3" s="9" t="s">
        <v>109</v>
      </c>
      <c r="S3" s="3" t="s">
        <v>44</v>
      </c>
      <c r="T3" s="3" t="s">
        <v>45</v>
      </c>
      <c r="U3" s="3" t="s">
        <v>53</v>
      </c>
      <c r="V3" s="3" t="s">
        <v>46</v>
      </c>
      <c r="W3" s="3" t="s">
        <v>47</v>
      </c>
      <c r="X3" s="3" t="s">
        <v>48</v>
      </c>
      <c r="Y3" s="3" t="s">
        <v>49</v>
      </c>
      <c r="Z3" s="3" t="s">
        <v>50</v>
      </c>
      <c r="AA3" s="3" t="s">
        <v>51</v>
      </c>
      <c r="AB3" s="3" t="s">
        <v>54</v>
      </c>
      <c r="AC3" s="3" t="s">
        <v>55</v>
      </c>
      <c r="AD3" s="3" t="s">
        <v>56</v>
      </c>
      <c r="AE3" s="3" t="s">
        <v>57</v>
      </c>
      <c r="AF3" s="3" t="s">
        <v>58</v>
      </c>
      <c r="AG3" s="3" t="s">
        <v>59</v>
      </c>
      <c r="AH3" s="3" t="s">
        <v>60</v>
      </c>
      <c r="AI3" s="9" t="s">
        <v>108</v>
      </c>
      <c r="AJ3" s="3" t="s">
        <v>61</v>
      </c>
      <c r="AK3" s="3" t="s">
        <v>62</v>
      </c>
      <c r="AL3" s="9" t="s">
        <v>111</v>
      </c>
      <c r="AM3" s="3" t="s">
        <v>63</v>
      </c>
      <c r="AN3" s="3" t="s">
        <v>64</v>
      </c>
      <c r="AO3" s="3" t="s">
        <v>65</v>
      </c>
      <c r="AP3" s="3" t="s">
        <v>66</v>
      </c>
      <c r="AQ3" s="3" t="s">
        <v>67</v>
      </c>
      <c r="AR3" s="3" t="s">
        <v>68</v>
      </c>
      <c r="AS3" s="3" t="s">
        <v>69</v>
      </c>
      <c r="AT3" s="3" t="s">
        <v>70</v>
      </c>
      <c r="AU3" s="3" t="s">
        <v>0</v>
      </c>
      <c r="AV3" s="3" t="s">
        <v>33</v>
      </c>
      <c r="AW3" s="3" t="s">
        <v>34</v>
      </c>
      <c r="AX3" s="3" t="s">
        <v>35</v>
      </c>
      <c r="AY3" s="3" t="s">
        <v>36</v>
      </c>
      <c r="AZ3" s="3" t="s">
        <v>37</v>
      </c>
      <c r="BA3" s="3" t="s">
        <v>38</v>
      </c>
      <c r="BB3" s="3" t="s">
        <v>39</v>
      </c>
      <c r="BC3" s="3" t="s">
        <v>40</v>
      </c>
      <c r="BD3" s="9" t="s">
        <v>110</v>
      </c>
      <c r="BE3" s="3" t="s">
        <v>41</v>
      </c>
      <c r="BF3" s="3" t="s">
        <v>52</v>
      </c>
      <c r="BG3" s="3" t="s">
        <v>42</v>
      </c>
      <c r="BH3" s="3" t="s">
        <v>43</v>
      </c>
      <c r="BI3" s="9" t="s">
        <v>109</v>
      </c>
      <c r="BJ3" s="3" t="s">
        <v>44</v>
      </c>
      <c r="BK3" s="3" t="s">
        <v>45</v>
      </c>
      <c r="BL3" s="3" t="s">
        <v>53</v>
      </c>
      <c r="BM3" s="3" t="s">
        <v>46</v>
      </c>
      <c r="BN3" s="3" t="s">
        <v>47</v>
      </c>
      <c r="BO3" s="3" t="s">
        <v>48</v>
      </c>
      <c r="BP3" s="3" t="s">
        <v>49</v>
      </c>
      <c r="BQ3" s="3" t="s">
        <v>50</v>
      </c>
      <c r="BR3" s="3" t="s">
        <v>51</v>
      </c>
      <c r="BS3" s="3" t="s">
        <v>54</v>
      </c>
      <c r="BT3" s="3" t="s">
        <v>55</v>
      </c>
      <c r="BU3" s="3" t="s">
        <v>56</v>
      </c>
      <c r="BV3" s="3" t="s">
        <v>57</v>
      </c>
      <c r="BW3" s="3" t="s">
        <v>58</v>
      </c>
      <c r="BX3" s="3" t="s">
        <v>59</v>
      </c>
      <c r="BY3" s="3" t="s">
        <v>60</v>
      </c>
      <c r="BZ3" s="9" t="s">
        <v>108</v>
      </c>
      <c r="CA3" s="3" t="s">
        <v>61</v>
      </c>
      <c r="CB3" s="3" t="s">
        <v>62</v>
      </c>
      <c r="CC3" s="9" t="s">
        <v>111</v>
      </c>
      <c r="CD3" s="3" t="s">
        <v>63</v>
      </c>
      <c r="CE3" s="3" t="s">
        <v>64</v>
      </c>
      <c r="CF3" s="3" t="s">
        <v>65</v>
      </c>
      <c r="CG3" s="3" t="s">
        <v>66</v>
      </c>
      <c r="CH3" s="3" t="s">
        <v>67</v>
      </c>
      <c r="CI3" s="3" t="s">
        <v>68</v>
      </c>
      <c r="CJ3" s="3" t="s">
        <v>69</v>
      </c>
      <c r="CK3" s="3" t="s">
        <v>70</v>
      </c>
      <c r="CL3" s="3" t="s">
        <v>0</v>
      </c>
      <c r="CM3" s="3" t="s">
        <v>33</v>
      </c>
      <c r="CN3" s="3" t="s">
        <v>34</v>
      </c>
      <c r="CO3" s="3" t="s">
        <v>35</v>
      </c>
      <c r="CP3" s="3" t="s">
        <v>36</v>
      </c>
      <c r="CQ3" s="3" t="s">
        <v>37</v>
      </c>
      <c r="CR3" s="3" t="s">
        <v>38</v>
      </c>
      <c r="CS3" s="3" t="s">
        <v>39</v>
      </c>
      <c r="CT3" s="3" t="s">
        <v>40</v>
      </c>
      <c r="CU3" s="9" t="s">
        <v>110</v>
      </c>
      <c r="CV3" s="3" t="s">
        <v>41</v>
      </c>
      <c r="CW3" s="3" t="s">
        <v>52</v>
      </c>
      <c r="CX3" s="3" t="s">
        <v>42</v>
      </c>
      <c r="CY3" s="3" t="s">
        <v>43</v>
      </c>
      <c r="CZ3" s="9" t="s">
        <v>109</v>
      </c>
      <c r="DA3" s="3" t="s">
        <v>44</v>
      </c>
      <c r="DB3" s="3" t="s">
        <v>45</v>
      </c>
      <c r="DC3" s="3" t="s">
        <v>53</v>
      </c>
      <c r="DD3" s="3" t="s">
        <v>46</v>
      </c>
      <c r="DE3" s="3" t="s">
        <v>47</v>
      </c>
      <c r="DF3" s="3" t="s">
        <v>48</v>
      </c>
      <c r="DG3" s="3" t="s">
        <v>49</v>
      </c>
      <c r="DH3" s="3" t="s">
        <v>50</v>
      </c>
      <c r="DI3" s="3" t="s">
        <v>51</v>
      </c>
      <c r="DJ3" s="3" t="s">
        <v>154</v>
      </c>
      <c r="DK3" s="3" t="s">
        <v>54</v>
      </c>
      <c r="DL3" s="3" t="s">
        <v>55</v>
      </c>
      <c r="DM3" s="3" t="s">
        <v>56</v>
      </c>
      <c r="DN3" s="3" t="s">
        <v>57</v>
      </c>
      <c r="DO3" s="3" t="s">
        <v>58</v>
      </c>
      <c r="DP3" s="3" t="s">
        <v>59</v>
      </c>
      <c r="DQ3" s="3" t="s">
        <v>60</v>
      </c>
      <c r="DR3" s="9" t="s">
        <v>108</v>
      </c>
      <c r="DS3" s="3" t="s">
        <v>61</v>
      </c>
      <c r="DT3" s="3" t="s">
        <v>62</v>
      </c>
      <c r="DU3" s="9" t="s">
        <v>111</v>
      </c>
      <c r="DV3" s="3" t="s">
        <v>63</v>
      </c>
      <c r="DW3" s="3" t="s">
        <v>64</v>
      </c>
      <c r="DX3" s="3" t="s">
        <v>65</v>
      </c>
      <c r="DY3" s="3" t="s">
        <v>66</v>
      </c>
      <c r="DZ3" s="3" t="s">
        <v>67</v>
      </c>
      <c r="EA3" s="3" t="s">
        <v>68</v>
      </c>
      <c r="EB3" s="3" t="s">
        <v>69</v>
      </c>
      <c r="EC3" s="3" t="s">
        <v>70</v>
      </c>
      <c r="ED3" s="3" t="s">
        <v>0</v>
      </c>
      <c r="EE3" s="3" t="s">
        <v>33</v>
      </c>
      <c r="EF3" s="3" t="s">
        <v>34</v>
      </c>
      <c r="EG3" s="3" t="s">
        <v>35</v>
      </c>
      <c r="EH3" s="3" t="s">
        <v>36</v>
      </c>
      <c r="EI3" s="3" t="s">
        <v>37</v>
      </c>
      <c r="EJ3" s="3" t="s">
        <v>38</v>
      </c>
      <c r="EK3" s="3" t="s">
        <v>39</v>
      </c>
      <c r="EL3" s="3" t="s">
        <v>40</v>
      </c>
      <c r="EM3" s="9" t="s">
        <v>110</v>
      </c>
      <c r="EN3" s="3" t="s">
        <v>41</v>
      </c>
      <c r="EO3" s="3" t="s">
        <v>52</v>
      </c>
      <c r="EP3" s="3" t="s">
        <v>42</v>
      </c>
      <c r="EQ3" s="3" t="s">
        <v>43</v>
      </c>
      <c r="ER3" s="9" t="s">
        <v>109</v>
      </c>
      <c r="ES3" s="3" t="s">
        <v>44</v>
      </c>
      <c r="ET3" s="3" t="s">
        <v>45</v>
      </c>
      <c r="EU3" s="3" t="s">
        <v>53</v>
      </c>
      <c r="EV3" s="3" t="s">
        <v>46</v>
      </c>
      <c r="EW3" s="3" t="s">
        <v>47</v>
      </c>
      <c r="EX3" s="3" t="s">
        <v>48</v>
      </c>
      <c r="EY3" s="3" t="s">
        <v>49</v>
      </c>
      <c r="EZ3" s="3" t="s">
        <v>50</v>
      </c>
      <c r="FA3" s="3" t="s">
        <v>51</v>
      </c>
      <c r="FB3" s="3" t="s">
        <v>155</v>
      </c>
      <c r="FC3" s="3" t="s">
        <v>54</v>
      </c>
      <c r="FD3" s="3" t="s">
        <v>55</v>
      </c>
      <c r="FE3" s="3" t="s">
        <v>56</v>
      </c>
      <c r="FF3" s="3" t="s">
        <v>57</v>
      </c>
      <c r="FG3" s="3" t="s">
        <v>58</v>
      </c>
      <c r="FH3" s="3" t="s">
        <v>59</v>
      </c>
      <c r="FI3" s="3" t="s">
        <v>60</v>
      </c>
      <c r="FJ3" s="9" t="s">
        <v>108</v>
      </c>
      <c r="FK3" s="3" t="s">
        <v>61</v>
      </c>
      <c r="FL3" s="3" t="s">
        <v>62</v>
      </c>
      <c r="FM3" s="9" t="s">
        <v>111</v>
      </c>
      <c r="FN3" s="3" t="s">
        <v>63</v>
      </c>
      <c r="FO3" s="3" t="s">
        <v>64</v>
      </c>
      <c r="FP3" s="3" t="s">
        <v>65</v>
      </c>
      <c r="FQ3" s="3" t="s">
        <v>66</v>
      </c>
      <c r="FR3" s="3" t="s">
        <v>67</v>
      </c>
      <c r="FS3" s="3" t="s">
        <v>68</v>
      </c>
      <c r="FT3" s="3" t="s">
        <v>69</v>
      </c>
      <c r="FU3" s="3" t="s">
        <v>70</v>
      </c>
      <c r="FV3" s="3" t="s">
        <v>0</v>
      </c>
      <c r="FW3" s="3" t="s">
        <v>33</v>
      </c>
      <c r="FX3" s="3" t="s">
        <v>34</v>
      </c>
      <c r="FY3" s="3" t="s">
        <v>35</v>
      </c>
      <c r="FZ3" s="3" t="s">
        <v>36</v>
      </c>
      <c r="GA3" s="3" t="s">
        <v>37</v>
      </c>
      <c r="GB3" s="3" t="s">
        <v>38</v>
      </c>
      <c r="GC3" s="3" t="s">
        <v>39</v>
      </c>
      <c r="GD3" s="3" t="s">
        <v>40</v>
      </c>
      <c r="GE3" s="9" t="s">
        <v>110</v>
      </c>
      <c r="GF3" s="3" t="s">
        <v>41</v>
      </c>
      <c r="GG3" s="3" t="s">
        <v>52</v>
      </c>
      <c r="GH3" s="3" t="s">
        <v>42</v>
      </c>
      <c r="GI3" s="3" t="s">
        <v>43</v>
      </c>
      <c r="GJ3" s="9" t="s">
        <v>109</v>
      </c>
      <c r="GK3" s="3" t="s">
        <v>44</v>
      </c>
      <c r="GL3" s="3" t="s">
        <v>45</v>
      </c>
      <c r="GM3" s="3" t="s">
        <v>53</v>
      </c>
      <c r="GN3" s="3" t="s">
        <v>46</v>
      </c>
      <c r="GO3" s="3" t="s">
        <v>47</v>
      </c>
      <c r="GP3" s="3" t="s">
        <v>48</v>
      </c>
      <c r="GQ3" s="3" t="s">
        <v>49</v>
      </c>
      <c r="GR3" s="3" t="s">
        <v>50</v>
      </c>
      <c r="GS3" s="3" t="s">
        <v>51</v>
      </c>
      <c r="GT3" s="3" t="s">
        <v>156</v>
      </c>
      <c r="GU3" s="3" t="s">
        <v>54</v>
      </c>
      <c r="GV3" s="3" t="s">
        <v>55</v>
      </c>
      <c r="GW3" s="3" t="s">
        <v>56</v>
      </c>
      <c r="GX3" s="3" t="s">
        <v>57</v>
      </c>
      <c r="GY3" s="3" t="s">
        <v>58</v>
      </c>
      <c r="GZ3" s="3" t="s">
        <v>59</v>
      </c>
      <c r="HA3" s="3" t="s">
        <v>60</v>
      </c>
      <c r="HB3" s="9" t="s">
        <v>108</v>
      </c>
      <c r="HC3" s="3" t="s">
        <v>61</v>
      </c>
      <c r="HD3" s="3" t="s">
        <v>62</v>
      </c>
      <c r="HE3" s="9" t="s">
        <v>111</v>
      </c>
      <c r="HF3" s="3" t="s">
        <v>63</v>
      </c>
      <c r="HG3" s="3" t="s">
        <v>64</v>
      </c>
      <c r="HH3" s="3" t="s">
        <v>65</v>
      </c>
      <c r="HI3" s="3" t="s">
        <v>66</v>
      </c>
      <c r="HJ3" s="3" t="s">
        <v>67</v>
      </c>
      <c r="HK3" s="3" t="s">
        <v>68</v>
      </c>
      <c r="HL3" s="3" t="s">
        <v>69</v>
      </c>
      <c r="HM3" s="3" t="s">
        <v>70</v>
      </c>
    </row>
    <row r="4" spans="1:221" ht="49.5" customHeight="1">
      <c r="A4" s="87">
        <v>1057</v>
      </c>
      <c r="B4" s="67"/>
      <c r="C4" s="153" t="s">
        <v>72</v>
      </c>
      <c r="D4" s="155">
        <f>D5+D6+D7+D9+D8</f>
        <v>1298873.4859999998</v>
      </c>
      <c r="E4" s="66">
        <f t="shared" ref="E4:BP4" si="0">E5+E6+E7+E9+E8</f>
        <v>1073364.3810000001</v>
      </c>
      <c r="F4" s="66">
        <f t="shared" si="0"/>
        <v>6777.5</v>
      </c>
      <c r="G4" s="66">
        <f t="shared" si="0"/>
        <v>87021.5</v>
      </c>
      <c r="H4" s="66">
        <f t="shared" si="0"/>
        <v>18660.294999999998</v>
      </c>
      <c r="I4" s="66">
        <f t="shared" si="0"/>
        <v>444.78</v>
      </c>
      <c r="J4" s="66">
        <f t="shared" si="0"/>
        <v>15007.925999999999</v>
      </c>
      <c r="K4" s="66">
        <f t="shared" si="0"/>
        <v>394</v>
      </c>
      <c r="L4" s="66">
        <f t="shared" si="0"/>
        <v>263.25</v>
      </c>
      <c r="M4" s="66">
        <f t="shared" si="0"/>
        <v>0</v>
      </c>
      <c r="N4" s="66">
        <f t="shared" si="0"/>
        <v>4133.7</v>
      </c>
      <c r="O4" s="66">
        <f t="shared" si="0"/>
        <v>0</v>
      </c>
      <c r="P4" s="66">
        <f t="shared" si="0"/>
        <v>1050</v>
      </c>
      <c r="Q4" s="66">
        <f t="shared" si="0"/>
        <v>41833.800000000003</v>
      </c>
      <c r="R4" s="66">
        <f t="shared" si="0"/>
        <v>0</v>
      </c>
      <c r="S4" s="66">
        <f t="shared" si="0"/>
        <v>134.99700000000001</v>
      </c>
      <c r="T4" s="66">
        <f t="shared" si="0"/>
        <v>0</v>
      </c>
      <c r="U4" s="66">
        <f t="shared" si="0"/>
        <v>0</v>
      </c>
      <c r="V4" s="66">
        <f t="shared" si="0"/>
        <v>4390.0050000000001</v>
      </c>
      <c r="W4" s="66">
        <f t="shared" si="0"/>
        <v>0</v>
      </c>
      <c r="X4" s="66">
        <f t="shared" si="0"/>
        <v>140.99199999999999</v>
      </c>
      <c r="Y4" s="66">
        <f t="shared" si="0"/>
        <v>0</v>
      </c>
      <c r="Z4" s="66">
        <f t="shared" si="0"/>
        <v>839.1</v>
      </c>
      <c r="AA4" s="66">
        <f t="shared" si="0"/>
        <v>10711.097</v>
      </c>
      <c r="AB4" s="66">
        <f t="shared" si="0"/>
        <v>9204.9</v>
      </c>
      <c r="AC4" s="66">
        <f t="shared" si="0"/>
        <v>0</v>
      </c>
      <c r="AD4" s="66">
        <f t="shared" si="0"/>
        <v>426.113</v>
      </c>
      <c r="AE4" s="66">
        <f t="shared" si="0"/>
        <v>0</v>
      </c>
      <c r="AF4" s="66">
        <f t="shared" si="0"/>
        <v>5606.2</v>
      </c>
      <c r="AG4" s="66">
        <f t="shared" si="0"/>
        <v>0</v>
      </c>
      <c r="AH4" s="66">
        <f t="shared" si="0"/>
        <v>0</v>
      </c>
      <c r="AI4" s="66">
        <f t="shared" si="0"/>
        <v>0</v>
      </c>
      <c r="AJ4" s="66">
        <f t="shared" si="0"/>
        <v>0</v>
      </c>
      <c r="AK4" s="66">
        <f t="shared" si="0"/>
        <v>275.89</v>
      </c>
      <c r="AL4" s="66">
        <f t="shared" si="0"/>
        <v>0</v>
      </c>
      <c r="AM4" s="66">
        <f t="shared" si="0"/>
        <v>0</v>
      </c>
      <c r="AN4" s="66">
        <f t="shared" si="0"/>
        <v>0</v>
      </c>
      <c r="AO4" s="66">
        <f t="shared" si="0"/>
        <v>0</v>
      </c>
      <c r="AP4" s="66">
        <f t="shared" si="0"/>
        <v>0</v>
      </c>
      <c r="AQ4" s="66">
        <f t="shared" si="0"/>
        <v>0</v>
      </c>
      <c r="AR4" s="66">
        <f t="shared" si="0"/>
        <v>18193.060000000001</v>
      </c>
      <c r="AS4" s="66">
        <f t="shared" si="0"/>
        <v>0</v>
      </c>
      <c r="AT4" s="66">
        <f t="shared" si="0"/>
        <v>0</v>
      </c>
      <c r="AU4" s="66">
        <f t="shared" si="0"/>
        <v>1790369.7999999998</v>
      </c>
      <c r="AV4" s="66">
        <f t="shared" si="0"/>
        <v>1095544.8</v>
      </c>
      <c r="AW4" s="66">
        <f t="shared" si="0"/>
        <v>290981.7</v>
      </c>
      <c r="AX4" s="66">
        <f t="shared" si="0"/>
        <v>84125.4</v>
      </c>
      <c r="AY4" s="66">
        <f t="shared" si="0"/>
        <v>25001.200000000001</v>
      </c>
      <c r="AZ4" s="66">
        <f t="shared" si="0"/>
        <v>459.5</v>
      </c>
      <c r="BA4" s="66">
        <f t="shared" si="0"/>
        <v>17068.8</v>
      </c>
      <c r="BB4" s="66">
        <f t="shared" si="0"/>
        <v>420</v>
      </c>
      <c r="BC4" s="66">
        <f t="shared" si="0"/>
        <v>521.9</v>
      </c>
      <c r="BD4" s="66">
        <f t="shared" si="0"/>
        <v>0</v>
      </c>
      <c r="BE4" s="66">
        <f t="shared" si="0"/>
        <v>6900</v>
      </c>
      <c r="BF4" s="66">
        <f t="shared" si="0"/>
        <v>2500</v>
      </c>
      <c r="BG4" s="66">
        <f t="shared" si="0"/>
        <v>1520</v>
      </c>
      <c r="BH4" s="66">
        <f t="shared" si="0"/>
        <v>185773</v>
      </c>
      <c r="BI4" s="66">
        <f t="shared" si="0"/>
        <v>0</v>
      </c>
      <c r="BJ4" s="66">
        <f t="shared" si="0"/>
        <v>395</v>
      </c>
      <c r="BK4" s="66">
        <f t="shared" si="0"/>
        <v>358.8</v>
      </c>
      <c r="BL4" s="66">
        <f t="shared" si="0"/>
        <v>0</v>
      </c>
      <c r="BM4" s="66">
        <f t="shared" si="0"/>
        <v>10121.5</v>
      </c>
      <c r="BN4" s="66">
        <f t="shared" si="0"/>
        <v>3940</v>
      </c>
      <c r="BO4" s="66">
        <f t="shared" si="0"/>
        <v>300</v>
      </c>
      <c r="BP4" s="66">
        <f t="shared" si="0"/>
        <v>0</v>
      </c>
      <c r="BQ4" s="66">
        <f t="shared" ref="BQ4:EC4" si="1">BQ5+BQ6+BQ7+BQ9+BQ8</f>
        <v>3695</v>
      </c>
      <c r="BR4" s="66">
        <f t="shared" si="1"/>
        <v>13943.9</v>
      </c>
      <c r="BS4" s="66">
        <f t="shared" si="1"/>
        <v>9016</v>
      </c>
      <c r="BT4" s="66">
        <f t="shared" si="1"/>
        <v>0</v>
      </c>
      <c r="BU4" s="66">
        <f t="shared" si="1"/>
        <v>766.6</v>
      </c>
      <c r="BV4" s="66">
        <f t="shared" si="1"/>
        <v>0</v>
      </c>
      <c r="BW4" s="66">
        <f t="shared" si="1"/>
        <v>5311.6</v>
      </c>
      <c r="BX4" s="66">
        <f t="shared" si="1"/>
        <v>0</v>
      </c>
      <c r="BY4" s="66">
        <f t="shared" si="1"/>
        <v>0</v>
      </c>
      <c r="BZ4" s="66">
        <f t="shared" si="1"/>
        <v>0</v>
      </c>
      <c r="CA4" s="66">
        <f t="shared" si="1"/>
        <v>0</v>
      </c>
      <c r="CB4" s="66">
        <f t="shared" si="1"/>
        <v>427.4</v>
      </c>
      <c r="CC4" s="66">
        <f t="shared" si="1"/>
        <v>0</v>
      </c>
      <c r="CD4" s="66">
        <f t="shared" si="1"/>
        <v>0</v>
      </c>
      <c r="CE4" s="66">
        <f t="shared" si="1"/>
        <v>11357.9</v>
      </c>
      <c r="CF4" s="66">
        <f t="shared" si="1"/>
        <v>0</v>
      </c>
      <c r="CG4" s="66">
        <f t="shared" si="1"/>
        <v>0</v>
      </c>
      <c r="CH4" s="66">
        <f t="shared" si="1"/>
        <v>0</v>
      </c>
      <c r="CI4" s="66">
        <f t="shared" si="1"/>
        <v>19919.8</v>
      </c>
      <c r="CJ4" s="66">
        <f t="shared" si="1"/>
        <v>0</v>
      </c>
      <c r="CK4" s="66">
        <f t="shared" si="1"/>
        <v>0</v>
      </c>
      <c r="CL4" s="66">
        <f t="shared" si="1"/>
        <v>1785973.5</v>
      </c>
      <c r="CM4" s="66">
        <f t="shared" si="1"/>
        <v>1082348.3</v>
      </c>
      <c r="CN4" s="66">
        <f t="shared" si="1"/>
        <v>290015.5</v>
      </c>
      <c r="CO4" s="66">
        <f t="shared" si="1"/>
        <v>84199.700000000012</v>
      </c>
      <c r="CP4" s="66">
        <f t="shared" si="1"/>
        <v>25001.200000000001</v>
      </c>
      <c r="CQ4" s="66">
        <f t="shared" si="1"/>
        <v>459.5</v>
      </c>
      <c r="CR4" s="66">
        <f t="shared" si="1"/>
        <v>17076.3</v>
      </c>
      <c r="CS4" s="66">
        <f t="shared" si="1"/>
        <v>250</v>
      </c>
      <c r="CT4" s="66">
        <f t="shared" si="1"/>
        <v>521.9</v>
      </c>
      <c r="CU4" s="66">
        <f t="shared" si="1"/>
        <v>0</v>
      </c>
      <c r="CV4" s="66">
        <f t="shared" si="1"/>
        <v>6948</v>
      </c>
      <c r="CW4" s="66">
        <f t="shared" si="1"/>
        <v>2500</v>
      </c>
      <c r="CX4" s="66">
        <f t="shared" si="1"/>
        <v>1520</v>
      </c>
      <c r="CY4" s="66">
        <f t="shared" si="1"/>
        <v>195373</v>
      </c>
      <c r="CZ4" s="66">
        <f t="shared" si="1"/>
        <v>0</v>
      </c>
      <c r="DA4" s="66">
        <f t="shared" si="1"/>
        <v>395</v>
      </c>
      <c r="DB4" s="66">
        <f t="shared" si="1"/>
        <v>0</v>
      </c>
      <c r="DC4" s="66">
        <f t="shared" si="1"/>
        <v>0</v>
      </c>
      <c r="DD4" s="66">
        <f t="shared" si="1"/>
        <v>14483.9</v>
      </c>
      <c r="DE4" s="66">
        <f t="shared" si="1"/>
        <v>3940</v>
      </c>
      <c r="DF4" s="66">
        <f t="shared" si="1"/>
        <v>300</v>
      </c>
      <c r="DG4" s="66">
        <f t="shared" si="1"/>
        <v>0</v>
      </c>
      <c r="DH4" s="66">
        <f t="shared" si="1"/>
        <v>2221</v>
      </c>
      <c r="DI4" s="66">
        <f t="shared" si="1"/>
        <v>13943.9</v>
      </c>
      <c r="DJ4" s="66">
        <f t="shared" ref="DJ4" si="2">DJ5+DJ6+DJ7+DJ9+DJ8</f>
        <v>303.8</v>
      </c>
      <c r="DK4" s="66">
        <f t="shared" si="1"/>
        <v>3910</v>
      </c>
      <c r="DL4" s="66">
        <f t="shared" si="1"/>
        <v>0</v>
      </c>
      <c r="DM4" s="66">
        <f t="shared" si="1"/>
        <v>766.6</v>
      </c>
      <c r="DN4" s="66">
        <f t="shared" si="1"/>
        <v>0</v>
      </c>
      <c r="DO4" s="66">
        <f t="shared" si="1"/>
        <v>5311.6</v>
      </c>
      <c r="DP4" s="66">
        <f t="shared" si="1"/>
        <v>0</v>
      </c>
      <c r="DQ4" s="66">
        <f t="shared" si="1"/>
        <v>0</v>
      </c>
      <c r="DR4" s="66">
        <f t="shared" si="1"/>
        <v>0</v>
      </c>
      <c r="DS4" s="66">
        <f t="shared" si="1"/>
        <v>0</v>
      </c>
      <c r="DT4" s="66">
        <f t="shared" si="1"/>
        <v>427.4</v>
      </c>
      <c r="DU4" s="66">
        <f t="shared" si="1"/>
        <v>0</v>
      </c>
      <c r="DV4" s="66">
        <f t="shared" si="1"/>
        <v>0</v>
      </c>
      <c r="DW4" s="66">
        <f t="shared" si="1"/>
        <v>11357.9</v>
      </c>
      <c r="DX4" s="66">
        <f t="shared" si="1"/>
        <v>0</v>
      </c>
      <c r="DY4" s="66">
        <f t="shared" si="1"/>
        <v>0</v>
      </c>
      <c r="DZ4" s="66">
        <f t="shared" si="1"/>
        <v>0</v>
      </c>
      <c r="EA4" s="66">
        <f t="shared" si="1"/>
        <v>22399</v>
      </c>
      <c r="EB4" s="66">
        <f t="shared" si="1"/>
        <v>0</v>
      </c>
      <c r="EC4" s="66">
        <f t="shared" si="1"/>
        <v>0</v>
      </c>
      <c r="ED4" s="66">
        <f t="shared" ref="ED4:GP4" si="3">ED5+ED6+ED7+ED9+ED8</f>
        <v>1783085.1999999997</v>
      </c>
      <c r="EE4" s="66">
        <f t="shared" si="3"/>
        <v>1097971.8</v>
      </c>
      <c r="EF4" s="66">
        <f t="shared" si="3"/>
        <v>294409.69999999995</v>
      </c>
      <c r="EG4" s="66">
        <f t="shared" si="3"/>
        <v>85664.400000000009</v>
      </c>
      <c r="EH4" s="66">
        <f t="shared" si="3"/>
        <v>25001.200000000001</v>
      </c>
      <c r="EI4" s="66">
        <f t="shared" si="3"/>
        <v>459.5</v>
      </c>
      <c r="EJ4" s="66">
        <f t="shared" si="3"/>
        <v>17076.3</v>
      </c>
      <c r="EK4" s="66">
        <f t="shared" si="3"/>
        <v>250</v>
      </c>
      <c r="EL4" s="66">
        <f t="shared" si="3"/>
        <v>521.9</v>
      </c>
      <c r="EM4" s="66">
        <f t="shared" si="3"/>
        <v>0</v>
      </c>
      <c r="EN4" s="66">
        <f t="shared" si="3"/>
        <v>6948</v>
      </c>
      <c r="EO4" s="66">
        <f t="shared" si="3"/>
        <v>2500</v>
      </c>
      <c r="EP4" s="66">
        <f t="shared" si="3"/>
        <v>1520</v>
      </c>
      <c r="EQ4" s="66">
        <f t="shared" si="3"/>
        <v>195373</v>
      </c>
      <c r="ER4" s="66">
        <f t="shared" si="3"/>
        <v>0</v>
      </c>
      <c r="ES4" s="66">
        <f t="shared" si="3"/>
        <v>395</v>
      </c>
      <c r="ET4" s="66">
        <f t="shared" si="3"/>
        <v>0</v>
      </c>
      <c r="EU4" s="66">
        <f t="shared" si="3"/>
        <v>0</v>
      </c>
      <c r="EV4" s="66">
        <f t="shared" si="3"/>
        <v>14483.9</v>
      </c>
      <c r="EW4" s="66">
        <f t="shared" si="3"/>
        <v>3940</v>
      </c>
      <c r="EX4" s="66">
        <f t="shared" si="3"/>
        <v>300</v>
      </c>
      <c r="EY4" s="66">
        <f t="shared" si="3"/>
        <v>0</v>
      </c>
      <c r="EZ4" s="66">
        <f t="shared" si="3"/>
        <v>2221</v>
      </c>
      <c r="FA4" s="66">
        <f t="shared" si="3"/>
        <v>13943.9</v>
      </c>
      <c r="FB4" s="66">
        <f t="shared" ref="FB4" si="4">FB5+FB6+FB7+FB9+FB8</f>
        <v>350</v>
      </c>
      <c r="FC4" s="66">
        <f t="shared" si="3"/>
        <v>3910</v>
      </c>
      <c r="FD4" s="66">
        <f t="shared" si="3"/>
        <v>0</v>
      </c>
      <c r="FE4" s="66">
        <f t="shared" si="3"/>
        <v>766.6</v>
      </c>
      <c r="FF4" s="66">
        <f t="shared" si="3"/>
        <v>0</v>
      </c>
      <c r="FG4" s="66">
        <f t="shared" si="3"/>
        <v>5311.6</v>
      </c>
      <c r="FH4" s="66">
        <f t="shared" si="3"/>
        <v>0</v>
      </c>
      <c r="FI4" s="66">
        <f t="shared" si="3"/>
        <v>0</v>
      </c>
      <c r="FJ4" s="66">
        <f t="shared" si="3"/>
        <v>0</v>
      </c>
      <c r="FK4" s="66">
        <f t="shared" si="3"/>
        <v>0</v>
      </c>
      <c r="FL4" s="66">
        <f t="shared" si="3"/>
        <v>427.4</v>
      </c>
      <c r="FM4" s="66">
        <f t="shared" si="3"/>
        <v>0</v>
      </c>
      <c r="FN4" s="66">
        <f t="shared" si="3"/>
        <v>0</v>
      </c>
      <c r="FO4" s="66">
        <f t="shared" si="3"/>
        <v>0</v>
      </c>
      <c r="FP4" s="66">
        <f t="shared" si="3"/>
        <v>0</v>
      </c>
      <c r="FQ4" s="66">
        <f t="shared" si="3"/>
        <v>0</v>
      </c>
      <c r="FR4" s="66">
        <f t="shared" si="3"/>
        <v>0</v>
      </c>
      <c r="FS4" s="66">
        <f t="shared" si="3"/>
        <v>9340</v>
      </c>
      <c r="FT4" s="66">
        <f t="shared" si="3"/>
        <v>0</v>
      </c>
      <c r="FU4" s="66">
        <f t="shared" si="3"/>
        <v>0</v>
      </c>
      <c r="FV4" s="66">
        <f t="shared" si="3"/>
        <v>1741204.9999999998</v>
      </c>
      <c r="FW4" s="66">
        <f t="shared" si="3"/>
        <v>1114294.7000000002</v>
      </c>
      <c r="FX4" s="66">
        <f t="shared" si="3"/>
        <v>299000.39999999997</v>
      </c>
      <c r="FY4" s="66">
        <f t="shared" si="3"/>
        <v>87194.599999999991</v>
      </c>
      <c r="FZ4" s="66">
        <f t="shared" si="3"/>
        <v>25001.200000000001</v>
      </c>
      <c r="GA4" s="66">
        <f t="shared" si="3"/>
        <v>459.5</v>
      </c>
      <c r="GB4" s="66">
        <f t="shared" si="3"/>
        <v>17076.3</v>
      </c>
      <c r="GC4" s="66">
        <f t="shared" si="3"/>
        <v>250</v>
      </c>
      <c r="GD4" s="66">
        <f t="shared" si="3"/>
        <v>521.9</v>
      </c>
      <c r="GE4" s="66">
        <f t="shared" si="3"/>
        <v>0</v>
      </c>
      <c r="GF4" s="66">
        <f t="shared" si="3"/>
        <v>6948</v>
      </c>
      <c r="GG4" s="66">
        <f t="shared" si="3"/>
        <v>2500</v>
      </c>
      <c r="GH4" s="66">
        <f t="shared" si="3"/>
        <v>1520</v>
      </c>
      <c r="GI4" s="66">
        <f t="shared" si="3"/>
        <v>125389</v>
      </c>
      <c r="GJ4" s="66">
        <f t="shared" si="3"/>
        <v>0</v>
      </c>
      <c r="GK4" s="66">
        <f t="shared" si="3"/>
        <v>395</v>
      </c>
      <c r="GL4" s="66">
        <f t="shared" si="3"/>
        <v>0</v>
      </c>
      <c r="GM4" s="66">
        <f t="shared" si="3"/>
        <v>0</v>
      </c>
      <c r="GN4" s="66">
        <f t="shared" si="3"/>
        <v>14483.9</v>
      </c>
      <c r="GO4" s="66">
        <f t="shared" si="3"/>
        <v>3940</v>
      </c>
      <c r="GP4" s="66">
        <f t="shared" si="3"/>
        <v>300</v>
      </c>
      <c r="GQ4" s="66">
        <f t="shared" ref="GQ4:HM4" si="5">GQ5+GQ6+GQ7+GQ9+GQ8</f>
        <v>0</v>
      </c>
      <c r="GR4" s="66">
        <f t="shared" si="5"/>
        <v>2221</v>
      </c>
      <c r="GS4" s="66">
        <f t="shared" si="5"/>
        <v>13943.9</v>
      </c>
      <c r="GT4" s="66">
        <f t="shared" ref="GT4" si="6">GT5+GT6+GT7+GT9+GT8</f>
        <v>350</v>
      </c>
      <c r="GU4" s="66">
        <f t="shared" si="5"/>
        <v>3910</v>
      </c>
      <c r="GV4" s="66">
        <f t="shared" si="5"/>
        <v>0</v>
      </c>
      <c r="GW4" s="66">
        <f t="shared" si="5"/>
        <v>766.6</v>
      </c>
      <c r="GX4" s="66">
        <f t="shared" si="5"/>
        <v>0</v>
      </c>
      <c r="GY4" s="66">
        <f t="shared" si="5"/>
        <v>5311.6</v>
      </c>
      <c r="GZ4" s="66">
        <f t="shared" si="5"/>
        <v>0</v>
      </c>
      <c r="HA4" s="66">
        <f t="shared" si="5"/>
        <v>0</v>
      </c>
      <c r="HB4" s="66">
        <f t="shared" si="5"/>
        <v>0</v>
      </c>
      <c r="HC4" s="66">
        <f t="shared" si="5"/>
        <v>0</v>
      </c>
      <c r="HD4" s="66">
        <f t="shared" si="5"/>
        <v>427.4</v>
      </c>
      <c r="HE4" s="66">
        <f t="shared" si="5"/>
        <v>0</v>
      </c>
      <c r="HF4" s="66">
        <f t="shared" si="5"/>
        <v>0</v>
      </c>
      <c r="HG4" s="66">
        <f t="shared" si="5"/>
        <v>0</v>
      </c>
      <c r="HH4" s="66">
        <f t="shared" si="5"/>
        <v>0</v>
      </c>
      <c r="HI4" s="66">
        <f t="shared" si="5"/>
        <v>0</v>
      </c>
      <c r="HJ4" s="66">
        <f t="shared" si="5"/>
        <v>0</v>
      </c>
      <c r="HK4" s="66">
        <f t="shared" si="5"/>
        <v>15000</v>
      </c>
      <c r="HL4" s="66">
        <f t="shared" si="5"/>
        <v>0</v>
      </c>
      <c r="HM4" s="66">
        <f t="shared" si="5"/>
        <v>0</v>
      </c>
    </row>
    <row r="5" spans="1:221" ht="57" customHeight="1">
      <c r="A5" s="87"/>
      <c r="B5" s="5">
        <v>11001</v>
      </c>
      <c r="C5" s="163" t="s">
        <v>87</v>
      </c>
      <c r="D5" s="155">
        <f>SUM(E5:AT5)</f>
        <v>1197480.8109999998</v>
      </c>
      <c r="E5" s="4">
        <v>1003061.4</v>
      </c>
      <c r="F5" s="4"/>
      <c r="G5" s="4">
        <v>84783</v>
      </c>
      <c r="H5" s="4">
        <v>18660.294999999998</v>
      </c>
      <c r="I5" s="4">
        <v>444.78</v>
      </c>
      <c r="J5" s="4">
        <v>14843.152</v>
      </c>
      <c r="K5" s="4">
        <v>355</v>
      </c>
      <c r="L5" s="4">
        <v>263.25</v>
      </c>
      <c r="M5" s="10"/>
      <c r="N5" s="4">
        <v>4133.7</v>
      </c>
      <c r="O5" s="4"/>
      <c r="P5" s="4">
        <v>1050</v>
      </c>
      <c r="Q5" s="4">
        <v>41833.800000000003</v>
      </c>
      <c r="R5" s="10"/>
      <c r="S5" s="4">
        <v>134.99700000000001</v>
      </c>
      <c r="T5" s="4"/>
      <c r="U5" s="4"/>
      <c r="V5" s="4">
        <v>1020.645</v>
      </c>
      <c r="W5" s="4"/>
      <c r="X5" s="4">
        <v>140.99199999999999</v>
      </c>
      <c r="Y5" s="4"/>
      <c r="Z5" s="4">
        <v>839.1</v>
      </c>
      <c r="AA5" s="4">
        <v>10711.097</v>
      </c>
      <c r="AB5" s="4">
        <v>8928.4</v>
      </c>
      <c r="AC5" s="4"/>
      <c r="AD5" s="4">
        <v>426.113</v>
      </c>
      <c r="AE5" s="4"/>
      <c r="AF5" s="4">
        <v>5606.2</v>
      </c>
      <c r="AG5" s="4"/>
      <c r="AH5" s="4"/>
      <c r="AI5" s="10"/>
      <c r="AJ5" s="4"/>
      <c r="AK5" s="4">
        <v>244.89</v>
      </c>
      <c r="AL5" s="10"/>
      <c r="AM5" s="4"/>
      <c r="AN5" s="4"/>
      <c r="AO5" s="4"/>
      <c r="AP5" s="4"/>
      <c r="AQ5" s="4"/>
      <c r="AR5" s="4"/>
      <c r="AS5" s="4"/>
      <c r="AT5" s="4"/>
      <c r="AU5" s="66">
        <f>SUM(AV5:CK5)</f>
        <v>1668798.9</v>
      </c>
      <c r="AV5" s="4">
        <v>1009322.6</v>
      </c>
      <c r="AW5" s="4">
        <v>283855</v>
      </c>
      <c r="AX5" s="4">
        <v>81834.5</v>
      </c>
      <c r="AY5" s="4">
        <v>25001.200000000001</v>
      </c>
      <c r="AZ5" s="4">
        <v>459.5</v>
      </c>
      <c r="BA5" s="4">
        <v>17068.8</v>
      </c>
      <c r="BB5" s="4">
        <v>420</v>
      </c>
      <c r="BC5" s="4">
        <v>521.9</v>
      </c>
      <c r="BD5" s="10"/>
      <c r="BE5" s="4">
        <v>6900</v>
      </c>
      <c r="BF5" s="4">
        <v>2500</v>
      </c>
      <c r="BG5" s="4">
        <v>1520</v>
      </c>
      <c r="BH5" s="4">
        <v>185773</v>
      </c>
      <c r="BI5" s="10"/>
      <c r="BJ5" s="4">
        <v>395</v>
      </c>
      <c r="BK5" s="4"/>
      <c r="BL5" s="4"/>
      <c r="BM5" s="4">
        <v>4500</v>
      </c>
      <c r="BN5" s="4">
        <v>3940</v>
      </c>
      <c r="BO5" s="4">
        <v>300</v>
      </c>
      <c r="BP5" s="4"/>
      <c r="BQ5" s="4">
        <v>3695</v>
      </c>
      <c r="BR5" s="4">
        <v>13943.9</v>
      </c>
      <c r="BS5" s="4">
        <v>9016</v>
      </c>
      <c r="BT5" s="4"/>
      <c r="BU5" s="4">
        <v>766.6</v>
      </c>
      <c r="BV5" s="4"/>
      <c r="BW5" s="4">
        <v>5311.6</v>
      </c>
      <c r="BX5" s="4"/>
      <c r="BY5" s="4"/>
      <c r="BZ5" s="10"/>
      <c r="CA5" s="4"/>
      <c r="CB5" s="4">
        <v>396.4</v>
      </c>
      <c r="CC5" s="10"/>
      <c r="CD5" s="4"/>
      <c r="CE5" s="4">
        <v>11357.9</v>
      </c>
      <c r="CF5" s="4"/>
      <c r="CG5" s="4"/>
      <c r="CH5" s="4"/>
      <c r="CI5" s="4"/>
      <c r="CJ5" s="4"/>
      <c r="CK5" s="4"/>
      <c r="CL5" s="66">
        <f>SUM(CM5:EC5)</f>
        <v>1656484.7</v>
      </c>
      <c r="CM5" s="4">
        <v>996724.4</v>
      </c>
      <c r="CN5" s="4">
        <v>280879.09999999998</v>
      </c>
      <c r="CO5" s="4">
        <v>81885.100000000006</v>
      </c>
      <c r="CP5" s="4">
        <v>25001.200000000001</v>
      </c>
      <c r="CQ5" s="4">
        <v>459.5</v>
      </c>
      <c r="CR5" s="4">
        <v>17076.3</v>
      </c>
      <c r="CS5" s="4">
        <v>250</v>
      </c>
      <c r="CT5" s="4">
        <v>521.9</v>
      </c>
      <c r="CU5" s="10"/>
      <c r="CV5" s="4">
        <v>6948</v>
      </c>
      <c r="CW5" s="4">
        <v>2500</v>
      </c>
      <c r="CX5" s="4">
        <v>1520</v>
      </c>
      <c r="CY5" s="4">
        <v>195373</v>
      </c>
      <c r="CZ5" s="10"/>
      <c r="DA5" s="4">
        <v>395</v>
      </c>
      <c r="DB5" s="4"/>
      <c r="DC5" s="4"/>
      <c r="DD5" s="4">
        <v>4500</v>
      </c>
      <c r="DE5" s="4">
        <v>3940</v>
      </c>
      <c r="DF5" s="4">
        <v>300</v>
      </c>
      <c r="DG5" s="4"/>
      <c r="DH5" s="4">
        <v>2221</v>
      </c>
      <c r="DI5" s="4">
        <v>13943.9</v>
      </c>
      <c r="DJ5" s="4">
        <v>303.8</v>
      </c>
      <c r="DK5" s="4">
        <v>3910</v>
      </c>
      <c r="DL5" s="4"/>
      <c r="DM5" s="4">
        <v>766.6</v>
      </c>
      <c r="DN5" s="4"/>
      <c r="DO5" s="4">
        <v>5311.6</v>
      </c>
      <c r="DP5" s="4"/>
      <c r="DQ5" s="4"/>
      <c r="DR5" s="10"/>
      <c r="DS5" s="4"/>
      <c r="DT5" s="4">
        <v>396.4</v>
      </c>
      <c r="DU5" s="10"/>
      <c r="DV5" s="4"/>
      <c r="DW5" s="4">
        <v>11357.9</v>
      </c>
      <c r="DX5" s="4"/>
      <c r="DY5" s="4"/>
      <c r="DZ5" s="4"/>
      <c r="EA5" s="4"/>
      <c r="EB5" s="4"/>
      <c r="EC5" s="4"/>
      <c r="ED5" s="66">
        <f>SUM(EE5:FU5)</f>
        <v>1665684.2999999998</v>
      </c>
      <c r="EE5" s="4">
        <v>1011641.7</v>
      </c>
      <c r="EF5" s="4">
        <v>285074.59999999998</v>
      </c>
      <c r="EG5" s="4">
        <v>83283.600000000006</v>
      </c>
      <c r="EH5" s="4">
        <v>25001.200000000001</v>
      </c>
      <c r="EI5" s="4">
        <v>459.5</v>
      </c>
      <c r="EJ5" s="4">
        <v>17076.3</v>
      </c>
      <c r="EK5" s="4">
        <v>250</v>
      </c>
      <c r="EL5" s="4">
        <v>521.9</v>
      </c>
      <c r="EM5" s="10"/>
      <c r="EN5" s="4">
        <v>6948</v>
      </c>
      <c r="EO5" s="4">
        <v>2500</v>
      </c>
      <c r="EP5" s="4">
        <v>1520</v>
      </c>
      <c r="EQ5" s="4">
        <v>195373</v>
      </c>
      <c r="ER5" s="10"/>
      <c r="ES5" s="4">
        <v>395</v>
      </c>
      <c r="ET5" s="4"/>
      <c r="EU5" s="4"/>
      <c r="EV5" s="4">
        <v>4500</v>
      </c>
      <c r="EW5" s="4">
        <v>3940</v>
      </c>
      <c r="EX5" s="4">
        <v>300</v>
      </c>
      <c r="EY5" s="4"/>
      <c r="EZ5" s="4">
        <v>2221</v>
      </c>
      <c r="FA5" s="4">
        <v>13943.9</v>
      </c>
      <c r="FB5" s="4">
        <v>350</v>
      </c>
      <c r="FC5" s="4">
        <v>3910</v>
      </c>
      <c r="FD5" s="4"/>
      <c r="FE5" s="4">
        <v>766.6</v>
      </c>
      <c r="FF5" s="4"/>
      <c r="FG5" s="4">
        <v>5311.6</v>
      </c>
      <c r="FH5" s="4"/>
      <c r="FI5" s="4"/>
      <c r="FJ5" s="10"/>
      <c r="FK5" s="4"/>
      <c r="FL5" s="4">
        <v>396.4</v>
      </c>
      <c r="FM5" s="10"/>
      <c r="FN5" s="4"/>
      <c r="FO5" s="4"/>
      <c r="FP5" s="4"/>
      <c r="FQ5" s="4"/>
      <c r="FR5" s="4"/>
      <c r="FS5" s="4"/>
      <c r="FT5" s="4"/>
      <c r="FU5" s="4"/>
      <c r="FV5" s="66">
        <f>SUM(FW5:HM5)</f>
        <v>1617387.4999999998</v>
      </c>
      <c r="FW5" s="4">
        <v>1027414.3</v>
      </c>
      <c r="FX5" s="4">
        <v>289510.59999999998</v>
      </c>
      <c r="FY5" s="4">
        <v>84762.2</v>
      </c>
      <c r="FZ5" s="4">
        <v>25001.200000000001</v>
      </c>
      <c r="GA5" s="4">
        <v>459.5</v>
      </c>
      <c r="GB5" s="4">
        <v>17076.3</v>
      </c>
      <c r="GC5" s="4">
        <v>250</v>
      </c>
      <c r="GD5" s="4">
        <v>521.9</v>
      </c>
      <c r="GE5" s="10"/>
      <c r="GF5" s="4">
        <v>6948</v>
      </c>
      <c r="GG5" s="4">
        <v>2500</v>
      </c>
      <c r="GH5" s="4">
        <v>1520</v>
      </c>
      <c r="GI5" s="4">
        <v>125389</v>
      </c>
      <c r="GJ5" s="10"/>
      <c r="GK5" s="4">
        <v>395</v>
      </c>
      <c r="GL5" s="4"/>
      <c r="GM5" s="4"/>
      <c r="GN5" s="4">
        <v>4500</v>
      </c>
      <c r="GO5" s="4">
        <v>3940</v>
      </c>
      <c r="GP5" s="4">
        <v>300</v>
      </c>
      <c r="GQ5" s="4"/>
      <c r="GR5" s="4">
        <v>2221</v>
      </c>
      <c r="GS5" s="4">
        <v>13943.9</v>
      </c>
      <c r="GT5" s="4">
        <v>350</v>
      </c>
      <c r="GU5" s="4">
        <v>3910</v>
      </c>
      <c r="GV5" s="4"/>
      <c r="GW5" s="4">
        <v>766.6</v>
      </c>
      <c r="GX5" s="4"/>
      <c r="GY5" s="4">
        <v>5311.6</v>
      </c>
      <c r="GZ5" s="4"/>
      <c r="HA5" s="4"/>
      <c r="HB5" s="10"/>
      <c r="HC5" s="4"/>
      <c r="HD5" s="4">
        <v>396.4</v>
      </c>
      <c r="HE5" s="10"/>
      <c r="HF5" s="4"/>
      <c r="HG5" s="4"/>
      <c r="HH5" s="4"/>
      <c r="HI5" s="4"/>
      <c r="HJ5" s="4"/>
      <c r="HK5" s="4"/>
      <c r="HL5" s="4"/>
      <c r="HM5" s="4"/>
    </row>
    <row r="6" spans="1:221" ht="38.25" customHeight="1">
      <c r="A6" s="87"/>
      <c r="B6" s="5">
        <v>11002</v>
      </c>
      <c r="C6" s="162" t="s">
        <v>73</v>
      </c>
      <c r="D6" s="155">
        <f t="shared" ref="D6:D9" si="7">SUM(E6:AT6)</f>
        <v>7070.1149999999998</v>
      </c>
      <c r="E6" s="4">
        <v>6585.6809999999996</v>
      </c>
      <c r="F6" s="4"/>
      <c r="G6" s="4"/>
      <c r="H6" s="4"/>
      <c r="I6" s="4"/>
      <c r="J6" s="4">
        <v>164.774</v>
      </c>
      <c r="K6" s="4">
        <v>39</v>
      </c>
      <c r="L6" s="4"/>
      <c r="M6" s="10"/>
      <c r="N6" s="4"/>
      <c r="O6" s="4"/>
      <c r="P6" s="4"/>
      <c r="Q6" s="4"/>
      <c r="R6" s="10"/>
      <c r="S6" s="4"/>
      <c r="T6" s="4"/>
      <c r="U6" s="4"/>
      <c r="V6" s="4">
        <v>4.16</v>
      </c>
      <c r="W6" s="4"/>
      <c r="X6" s="4"/>
      <c r="Y6" s="4"/>
      <c r="Z6" s="4"/>
      <c r="AA6" s="4"/>
      <c r="AB6" s="4">
        <v>276.5</v>
      </c>
      <c r="AC6" s="4"/>
      <c r="AD6" s="4"/>
      <c r="AE6" s="4"/>
      <c r="AF6" s="4"/>
      <c r="AG6" s="4"/>
      <c r="AH6" s="4"/>
      <c r="AI6" s="10"/>
      <c r="AJ6" s="4"/>
      <c r="AK6" s="4"/>
      <c r="AL6" s="10"/>
      <c r="AM6" s="4"/>
      <c r="AN6" s="4"/>
      <c r="AO6" s="4"/>
      <c r="AP6" s="4"/>
      <c r="AQ6" s="4"/>
      <c r="AR6" s="4"/>
      <c r="AS6" s="4"/>
      <c r="AT6" s="4"/>
      <c r="AU6" s="66">
        <f t="shared" ref="AU6:AU9" si="8">SUM(AV6:CK6)</f>
        <v>0</v>
      </c>
      <c r="AV6" s="4"/>
      <c r="AW6" s="4"/>
      <c r="AX6" s="4"/>
      <c r="AY6" s="4"/>
      <c r="AZ6" s="4"/>
      <c r="BA6" s="4"/>
      <c r="BB6" s="4"/>
      <c r="BC6" s="4"/>
      <c r="BD6" s="10"/>
      <c r="BE6" s="4"/>
      <c r="BF6" s="4"/>
      <c r="BG6" s="4"/>
      <c r="BH6" s="4"/>
      <c r="BI6" s="10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0"/>
      <c r="CA6" s="4"/>
      <c r="CB6" s="4"/>
      <c r="CC6" s="10"/>
      <c r="CD6" s="4"/>
      <c r="CE6" s="4"/>
      <c r="CF6" s="4"/>
      <c r="CG6" s="4"/>
      <c r="CH6" s="4"/>
      <c r="CI6" s="4"/>
      <c r="CJ6" s="4"/>
      <c r="CK6" s="4"/>
      <c r="CL6" s="66">
        <f t="shared" ref="CL6:CL9" si="9">SUM(CM6:EC6)</f>
        <v>0</v>
      </c>
      <c r="CM6" s="4"/>
      <c r="CN6" s="4"/>
      <c r="CO6" s="4"/>
      <c r="CP6" s="4"/>
      <c r="CQ6" s="4"/>
      <c r="CR6" s="4"/>
      <c r="CS6" s="4"/>
      <c r="CT6" s="4"/>
      <c r="CU6" s="10"/>
      <c r="CV6" s="4"/>
      <c r="CW6" s="4"/>
      <c r="CX6" s="4"/>
      <c r="CY6" s="4"/>
      <c r="CZ6" s="10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10"/>
      <c r="DS6" s="4"/>
      <c r="DT6" s="4"/>
      <c r="DU6" s="10"/>
      <c r="DV6" s="4"/>
      <c r="DW6" s="4"/>
      <c r="DX6" s="4"/>
      <c r="DY6" s="4"/>
      <c r="DZ6" s="4"/>
      <c r="EA6" s="4"/>
      <c r="EB6" s="4"/>
      <c r="EC6" s="4"/>
      <c r="ED6" s="66">
        <f t="shared" ref="ED6:ED9" si="10">SUM(EE6:FU6)</f>
        <v>0</v>
      </c>
      <c r="EE6" s="4"/>
      <c r="EF6" s="4"/>
      <c r="EG6" s="4"/>
      <c r="EH6" s="4"/>
      <c r="EI6" s="4"/>
      <c r="EJ6" s="4"/>
      <c r="EK6" s="4"/>
      <c r="EL6" s="4"/>
      <c r="EM6" s="10"/>
      <c r="EN6" s="4"/>
      <c r="EO6" s="4"/>
      <c r="EP6" s="4"/>
      <c r="EQ6" s="4"/>
      <c r="ER6" s="10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10"/>
      <c r="FK6" s="4"/>
      <c r="FL6" s="4"/>
      <c r="FM6" s="10"/>
      <c r="FN6" s="4"/>
      <c r="FO6" s="4"/>
      <c r="FP6" s="4"/>
      <c r="FQ6" s="4"/>
      <c r="FR6" s="4"/>
      <c r="FS6" s="4"/>
      <c r="FT6" s="4"/>
      <c r="FU6" s="4"/>
      <c r="FV6" s="66">
        <f>SUM(FW6:HM6)</f>
        <v>0</v>
      </c>
      <c r="FW6" s="4"/>
      <c r="FX6" s="4"/>
      <c r="FY6" s="4"/>
      <c r="FZ6" s="4"/>
      <c r="GA6" s="4"/>
      <c r="GB6" s="4"/>
      <c r="GC6" s="4"/>
      <c r="GD6" s="4"/>
      <c r="GE6" s="10"/>
      <c r="GF6" s="4"/>
      <c r="GG6" s="4"/>
      <c r="GH6" s="4"/>
      <c r="GI6" s="4"/>
      <c r="GJ6" s="10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10"/>
      <c r="HC6" s="4"/>
      <c r="HD6" s="4"/>
      <c r="HE6" s="10"/>
      <c r="HF6" s="4"/>
      <c r="HG6" s="4"/>
      <c r="HH6" s="4"/>
      <c r="HI6" s="4"/>
      <c r="HJ6" s="4"/>
      <c r="HK6" s="4"/>
      <c r="HL6" s="4"/>
      <c r="HM6" s="4"/>
    </row>
    <row r="7" spans="1:221" ht="42" customHeight="1">
      <c r="A7" s="87"/>
      <c r="B7" s="5">
        <v>11003</v>
      </c>
      <c r="C7" s="162" t="s">
        <v>74</v>
      </c>
      <c r="D7" s="155">
        <f t="shared" si="7"/>
        <v>40571.9</v>
      </c>
      <c r="E7" s="4">
        <v>31555.9</v>
      </c>
      <c r="F7" s="4">
        <v>6777.5</v>
      </c>
      <c r="G7" s="4">
        <v>2238.5</v>
      </c>
      <c r="H7" s="4"/>
      <c r="I7" s="4"/>
      <c r="J7" s="4"/>
      <c r="K7" s="4"/>
      <c r="L7" s="4"/>
      <c r="M7" s="10"/>
      <c r="N7" s="4"/>
      <c r="O7" s="4"/>
      <c r="P7" s="4"/>
      <c r="Q7" s="4"/>
      <c r="R7" s="10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10"/>
      <c r="AJ7" s="4"/>
      <c r="AK7" s="4"/>
      <c r="AL7" s="10"/>
      <c r="AM7" s="4"/>
      <c r="AN7" s="4"/>
      <c r="AO7" s="4"/>
      <c r="AP7" s="4"/>
      <c r="AQ7" s="4"/>
      <c r="AR7" s="4"/>
      <c r="AS7" s="4"/>
      <c r="AT7" s="4"/>
      <c r="AU7" s="66">
        <f t="shared" si="8"/>
        <v>42379.199999999997</v>
      </c>
      <c r="AV7" s="4">
        <v>32961.599999999999</v>
      </c>
      <c r="AW7" s="4">
        <v>7126.7</v>
      </c>
      <c r="AX7" s="4">
        <v>2290.9</v>
      </c>
      <c r="AY7" s="4"/>
      <c r="AZ7" s="4"/>
      <c r="BA7" s="4"/>
      <c r="BB7" s="4"/>
      <c r="BC7" s="4"/>
      <c r="BD7" s="10"/>
      <c r="BE7" s="4"/>
      <c r="BF7" s="4"/>
      <c r="BG7" s="4"/>
      <c r="BH7" s="4"/>
      <c r="BI7" s="10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10"/>
      <c r="CA7" s="4"/>
      <c r="CB7" s="4"/>
      <c r="CC7" s="10"/>
      <c r="CD7" s="4"/>
      <c r="CE7" s="4"/>
      <c r="CF7" s="4"/>
      <c r="CG7" s="4"/>
      <c r="CH7" s="4"/>
      <c r="CI7" s="4"/>
      <c r="CJ7" s="4"/>
      <c r="CK7" s="4"/>
      <c r="CL7" s="66">
        <f t="shared" si="9"/>
        <v>43814.299999999996</v>
      </c>
      <c r="CM7" s="4">
        <v>32363.3</v>
      </c>
      <c r="CN7" s="4">
        <v>9136.4</v>
      </c>
      <c r="CO7" s="4">
        <v>2314.6</v>
      </c>
      <c r="CP7" s="4"/>
      <c r="CQ7" s="4"/>
      <c r="CR7" s="4"/>
      <c r="CS7" s="4"/>
      <c r="CT7" s="4"/>
      <c r="CU7" s="10"/>
      <c r="CV7" s="4"/>
      <c r="CW7" s="4"/>
      <c r="CX7" s="4"/>
      <c r="CY7" s="4"/>
      <c r="CZ7" s="10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10"/>
      <c r="DS7" s="4"/>
      <c r="DT7" s="4"/>
      <c r="DU7" s="10"/>
      <c r="DV7" s="4"/>
      <c r="DW7" s="4"/>
      <c r="DX7" s="4"/>
      <c r="DY7" s="4"/>
      <c r="DZ7" s="4"/>
      <c r="EA7" s="4"/>
      <c r="EB7" s="4"/>
      <c r="EC7" s="4"/>
      <c r="ED7" s="66">
        <f t="shared" si="10"/>
        <v>44785.4</v>
      </c>
      <c r="EE7" s="4">
        <v>33069.5</v>
      </c>
      <c r="EF7" s="4">
        <v>9335.1</v>
      </c>
      <c r="EG7" s="4">
        <v>2380.8000000000002</v>
      </c>
      <c r="EH7" s="4"/>
      <c r="EI7" s="4"/>
      <c r="EJ7" s="4"/>
      <c r="EK7" s="4"/>
      <c r="EL7" s="4"/>
      <c r="EM7" s="10"/>
      <c r="EN7" s="4"/>
      <c r="EO7" s="4"/>
      <c r="EP7" s="4"/>
      <c r="EQ7" s="4"/>
      <c r="ER7" s="10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10"/>
      <c r="FK7" s="4"/>
      <c r="FL7" s="4"/>
      <c r="FM7" s="10"/>
      <c r="FN7" s="4"/>
      <c r="FO7" s="4"/>
      <c r="FP7" s="4"/>
      <c r="FQ7" s="4"/>
      <c r="FR7" s="4"/>
      <c r="FS7" s="4"/>
      <c r="FT7" s="4"/>
      <c r="FU7" s="4"/>
      <c r="FV7" s="66">
        <f>SUM(FW7:HM7)</f>
        <v>45542.000000000007</v>
      </c>
      <c r="FW7" s="4">
        <v>33619.800000000003</v>
      </c>
      <c r="FX7" s="4">
        <v>9489.7999999999993</v>
      </c>
      <c r="FY7" s="4">
        <v>2432.4</v>
      </c>
      <c r="FZ7" s="4"/>
      <c r="GA7" s="4"/>
      <c r="GB7" s="4"/>
      <c r="GC7" s="4"/>
      <c r="GD7" s="4"/>
      <c r="GE7" s="10"/>
      <c r="GF7" s="4"/>
      <c r="GG7" s="4"/>
      <c r="GH7" s="4"/>
      <c r="GI7" s="4"/>
      <c r="GJ7" s="10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10"/>
      <c r="HC7" s="4"/>
      <c r="HD7" s="4"/>
      <c r="HE7" s="10"/>
      <c r="HF7" s="4"/>
      <c r="HG7" s="4"/>
      <c r="HH7" s="4"/>
      <c r="HI7" s="4"/>
      <c r="HJ7" s="4"/>
      <c r="HK7" s="4"/>
      <c r="HL7" s="4"/>
      <c r="HM7" s="4"/>
    </row>
    <row r="8" spans="1:221" ht="46.5" customHeight="1">
      <c r="A8" s="60"/>
      <c r="B8" s="5">
        <v>11007</v>
      </c>
      <c r="C8" s="161" t="s">
        <v>100</v>
      </c>
      <c r="D8" s="155">
        <f>SUM(E8:AT8)</f>
        <v>35557.599999999999</v>
      </c>
      <c r="E8" s="4">
        <v>32161.4</v>
      </c>
      <c r="F8" s="4"/>
      <c r="G8" s="4"/>
      <c r="H8" s="4"/>
      <c r="I8" s="4"/>
      <c r="J8" s="4"/>
      <c r="K8" s="4"/>
      <c r="L8" s="4"/>
      <c r="M8" s="10"/>
      <c r="N8" s="4"/>
      <c r="O8" s="4"/>
      <c r="P8" s="4"/>
      <c r="Q8" s="4"/>
      <c r="R8" s="10"/>
      <c r="S8" s="4"/>
      <c r="T8" s="4"/>
      <c r="U8" s="4"/>
      <c r="V8" s="4">
        <v>3365.2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10"/>
      <c r="AJ8" s="4"/>
      <c r="AK8" s="4">
        <v>31</v>
      </c>
      <c r="AL8" s="10"/>
      <c r="AM8" s="4"/>
      <c r="AN8" s="4"/>
      <c r="AO8" s="4"/>
      <c r="AP8" s="4"/>
      <c r="AQ8" s="4"/>
      <c r="AR8" s="4"/>
      <c r="AS8" s="4"/>
      <c r="AT8" s="4"/>
      <c r="AU8" s="66">
        <f>SUM(AV8:CK8)</f>
        <v>59271.9</v>
      </c>
      <c r="AV8" s="4">
        <v>53260.6</v>
      </c>
      <c r="AW8" s="4"/>
      <c r="AX8" s="4"/>
      <c r="AY8" s="4"/>
      <c r="AZ8" s="4"/>
      <c r="BA8" s="4"/>
      <c r="BB8" s="4"/>
      <c r="BC8" s="4"/>
      <c r="BD8" s="10"/>
      <c r="BE8" s="4"/>
      <c r="BF8" s="4"/>
      <c r="BG8" s="4"/>
      <c r="BH8" s="4"/>
      <c r="BI8" s="10"/>
      <c r="BJ8" s="4"/>
      <c r="BK8" s="4">
        <v>358.8</v>
      </c>
      <c r="BL8" s="4"/>
      <c r="BM8" s="4">
        <v>5621.5</v>
      </c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10"/>
      <c r="CA8" s="4"/>
      <c r="CB8" s="4">
        <v>31</v>
      </c>
      <c r="CC8" s="10"/>
      <c r="CD8" s="4"/>
      <c r="CE8" s="4"/>
      <c r="CF8" s="4"/>
      <c r="CG8" s="4"/>
      <c r="CH8" s="4"/>
      <c r="CI8" s="4"/>
      <c r="CJ8" s="4"/>
      <c r="CK8" s="4"/>
      <c r="CL8" s="66">
        <f>SUM(CM8:EC8)</f>
        <v>63275.5</v>
      </c>
      <c r="CM8" s="4">
        <v>53260.6</v>
      </c>
      <c r="CN8" s="4"/>
      <c r="CO8" s="4"/>
      <c r="CP8" s="4"/>
      <c r="CQ8" s="4"/>
      <c r="CR8" s="4"/>
      <c r="CS8" s="4"/>
      <c r="CT8" s="4"/>
      <c r="CU8" s="10"/>
      <c r="CV8" s="4"/>
      <c r="CW8" s="4"/>
      <c r="CX8" s="4"/>
      <c r="CY8" s="4"/>
      <c r="CZ8" s="10"/>
      <c r="DA8" s="4"/>
      <c r="DB8" s="4"/>
      <c r="DC8" s="4"/>
      <c r="DD8" s="4">
        <v>9983.9</v>
      </c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10"/>
      <c r="DS8" s="4"/>
      <c r="DT8" s="4">
        <v>31</v>
      </c>
      <c r="DU8" s="10"/>
      <c r="DV8" s="4"/>
      <c r="DW8" s="4"/>
      <c r="DX8" s="4"/>
      <c r="DY8" s="4"/>
      <c r="DZ8" s="4"/>
      <c r="EA8" s="4"/>
      <c r="EB8" s="4"/>
      <c r="EC8" s="4"/>
      <c r="ED8" s="66">
        <f>SUM(EE8:FU8)</f>
        <v>63275.5</v>
      </c>
      <c r="EE8" s="4">
        <v>53260.6</v>
      </c>
      <c r="EF8" s="4"/>
      <c r="EG8" s="4"/>
      <c r="EH8" s="4"/>
      <c r="EI8" s="4"/>
      <c r="EJ8" s="4"/>
      <c r="EK8" s="4"/>
      <c r="EL8" s="4"/>
      <c r="EM8" s="10"/>
      <c r="EN8" s="4"/>
      <c r="EO8" s="4"/>
      <c r="EP8" s="4"/>
      <c r="EQ8" s="4"/>
      <c r="ER8" s="10"/>
      <c r="ES8" s="4"/>
      <c r="ET8" s="4"/>
      <c r="EU8" s="4"/>
      <c r="EV8" s="4">
        <v>9983.9</v>
      </c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10"/>
      <c r="FK8" s="4"/>
      <c r="FL8" s="4">
        <v>31</v>
      </c>
      <c r="FM8" s="10"/>
      <c r="FN8" s="4"/>
      <c r="FO8" s="4"/>
      <c r="FP8" s="4"/>
      <c r="FQ8" s="4"/>
      <c r="FR8" s="4"/>
      <c r="FS8" s="4"/>
      <c r="FT8" s="4"/>
      <c r="FU8" s="4"/>
      <c r="FV8" s="66">
        <f>SUM(FW8:HM8)</f>
        <v>63275.5</v>
      </c>
      <c r="FW8" s="4">
        <v>53260.6</v>
      </c>
      <c r="FX8" s="4"/>
      <c r="FY8" s="4"/>
      <c r="FZ8" s="4"/>
      <c r="GA8" s="4"/>
      <c r="GB8" s="4"/>
      <c r="GC8" s="4"/>
      <c r="GD8" s="4"/>
      <c r="GE8" s="10"/>
      <c r="GF8" s="4"/>
      <c r="GG8" s="4"/>
      <c r="GH8" s="4"/>
      <c r="GI8" s="4"/>
      <c r="GJ8" s="10"/>
      <c r="GK8" s="4"/>
      <c r="GL8" s="4"/>
      <c r="GM8" s="4"/>
      <c r="GN8" s="4">
        <v>9983.9</v>
      </c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10"/>
      <c r="HC8" s="4"/>
      <c r="HD8" s="4">
        <v>31</v>
      </c>
      <c r="HE8" s="10"/>
      <c r="HF8" s="4"/>
      <c r="HG8" s="4"/>
      <c r="HH8" s="4"/>
      <c r="HI8" s="4"/>
      <c r="HJ8" s="4"/>
      <c r="HK8" s="4"/>
      <c r="HL8" s="4"/>
      <c r="HM8" s="4"/>
    </row>
    <row r="9" spans="1:221" ht="47.25" customHeight="1">
      <c r="A9" s="87"/>
      <c r="B9" s="5">
        <v>31001</v>
      </c>
      <c r="C9" s="164" t="s">
        <v>75</v>
      </c>
      <c r="D9" s="155">
        <f t="shared" si="7"/>
        <v>18193.060000000001</v>
      </c>
      <c r="E9" s="4"/>
      <c r="F9" s="4"/>
      <c r="G9" s="4"/>
      <c r="H9" s="4"/>
      <c r="I9" s="4"/>
      <c r="J9" s="4"/>
      <c r="K9" s="4"/>
      <c r="L9" s="4"/>
      <c r="M9" s="10"/>
      <c r="N9" s="4"/>
      <c r="O9" s="4"/>
      <c r="P9" s="4"/>
      <c r="Q9" s="4"/>
      <c r="R9" s="10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10"/>
      <c r="AJ9" s="4"/>
      <c r="AK9" s="4"/>
      <c r="AL9" s="10"/>
      <c r="AM9" s="4"/>
      <c r="AN9" s="4"/>
      <c r="AO9" s="4"/>
      <c r="AP9" s="4"/>
      <c r="AQ9" s="4"/>
      <c r="AR9" s="4">
        <v>18193.060000000001</v>
      </c>
      <c r="AS9" s="4"/>
      <c r="AT9" s="4"/>
      <c r="AU9" s="66">
        <f t="shared" si="8"/>
        <v>19919.8</v>
      </c>
      <c r="AV9" s="4"/>
      <c r="AW9" s="4"/>
      <c r="AX9" s="4"/>
      <c r="AY9" s="4"/>
      <c r="AZ9" s="4"/>
      <c r="BA9" s="4"/>
      <c r="BB9" s="4"/>
      <c r="BC9" s="4"/>
      <c r="BD9" s="10"/>
      <c r="BE9" s="4"/>
      <c r="BF9" s="4"/>
      <c r="BG9" s="4"/>
      <c r="BH9" s="4"/>
      <c r="BI9" s="10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10"/>
      <c r="CA9" s="4"/>
      <c r="CB9" s="4"/>
      <c r="CC9" s="10"/>
      <c r="CD9" s="4"/>
      <c r="CE9" s="4"/>
      <c r="CF9" s="4"/>
      <c r="CG9" s="4"/>
      <c r="CH9" s="4"/>
      <c r="CI9" s="4">
        <v>19919.8</v>
      </c>
      <c r="CJ9" s="4"/>
      <c r="CK9" s="4"/>
      <c r="CL9" s="66">
        <f t="shared" si="9"/>
        <v>22399</v>
      </c>
      <c r="CM9" s="4"/>
      <c r="CN9" s="4"/>
      <c r="CO9" s="4"/>
      <c r="CP9" s="4"/>
      <c r="CQ9" s="4"/>
      <c r="CR9" s="4"/>
      <c r="CS9" s="4"/>
      <c r="CT9" s="4"/>
      <c r="CU9" s="10"/>
      <c r="CV9" s="4"/>
      <c r="CW9" s="4"/>
      <c r="CX9" s="4"/>
      <c r="CY9" s="4"/>
      <c r="CZ9" s="10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10"/>
      <c r="DS9" s="4"/>
      <c r="DT9" s="4"/>
      <c r="DU9" s="10"/>
      <c r="DV9" s="4"/>
      <c r="DW9" s="4"/>
      <c r="DX9" s="4"/>
      <c r="DY9" s="4"/>
      <c r="DZ9" s="4"/>
      <c r="EA9" s="4">
        <v>22399</v>
      </c>
      <c r="EB9" s="4"/>
      <c r="EC9" s="4"/>
      <c r="ED9" s="66">
        <f t="shared" si="10"/>
        <v>9340</v>
      </c>
      <c r="EE9" s="4"/>
      <c r="EF9" s="4"/>
      <c r="EG9" s="4"/>
      <c r="EH9" s="4"/>
      <c r="EI9" s="4"/>
      <c r="EJ9" s="4"/>
      <c r="EK9" s="4"/>
      <c r="EL9" s="4"/>
      <c r="EM9" s="10"/>
      <c r="EN9" s="4"/>
      <c r="EO9" s="4"/>
      <c r="EP9" s="4"/>
      <c r="EQ9" s="4"/>
      <c r="ER9" s="10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10"/>
      <c r="FK9" s="4"/>
      <c r="FL9" s="4"/>
      <c r="FM9" s="10"/>
      <c r="FN9" s="4"/>
      <c r="FO9" s="4"/>
      <c r="FP9" s="4"/>
      <c r="FQ9" s="4"/>
      <c r="FR9" s="4"/>
      <c r="FS9" s="4">
        <v>9340</v>
      </c>
      <c r="FT9" s="4"/>
      <c r="FU9" s="4"/>
      <c r="FV9" s="66">
        <f>SUM(FW9:HM9)</f>
        <v>15000</v>
      </c>
      <c r="FW9" s="4"/>
      <c r="FX9" s="4"/>
      <c r="FY9" s="4"/>
      <c r="FZ9" s="4"/>
      <c r="GA9" s="4"/>
      <c r="GB9" s="4"/>
      <c r="GC9" s="4"/>
      <c r="GD9" s="4"/>
      <c r="GE9" s="10"/>
      <c r="GF9" s="4"/>
      <c r="GG9" s="4"/>
      <c r="GH9" s="4"/>
      <c r="GI9" s="4"/>
      <c r="GJ9" s="10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10"/>
      <c r="HC9" s="4"/>
      <c r="HD9" s="4"/>
      <c r="HE9" s="10"/>
      <c r="HF9" s="4"/>
      <c r="HG9" s="4"/>
      <c r="HH9" s="4"/>
      <c r="HI9" s="4"/>
      <c r="HJ9" s="4"/>
      <c r="HK9" s="4">
        <v>15000</v>
      </c>
      <c r="HL9" s="4"/>
      <c r="HM9" s="4"/>
    </row>
    <row r="10" spans="1:221" ht="51.75" customHeight="1">
      <c r="A10" s="209">
        <v>1052</v>
      </c>
      <c r="B10" s="67"/>
      <c r="C10" s="68" t="s">
        <v>76</v>
      </c>
      <c r="D10" s="155">
        <f>D11</f>
        <v>313662.40000000002</v>
      </c>
      <c r="E10" s="66">
        <f t="shared" ref="E10:BP10" si="11">E11</f>
        <v>0</v>
      </c>
      <c r="F10" s="66">
        <f t="shared" si="11"/>
        <v>0</v>
      </c>
      <c r="G10" s="66">
        <f t="shared" si="11"/>
        <v>0</v>
      </c>
      <c r="H10" s="66">
        <f t="shared" si="11"/>
        <v>0</v>
      </c>
      <c r="I10" s="66">
        <f t="shared" si="11"/>
        <v>0</v>
      </c>
      <c r="J10" s="66">
        <f t="shared" si="11"/>
        <v>0</v>
      </c>
      <c r="K10" s="66">
        <f t="shared" si="11"/>
        <v>0</v>
      </c>
      <c r="L10" s="66">
        <f t="shared" si="11"/>
        <v>0</v>
      </c>
      <c r="M10" s="66">
        <f t="shared" si="11"/>
        <v>0</v>
      </c>
      <c r="N10" s="66">
        <f t="shared" si="11"/>
        <v>0</v>
      </c>
      <c r="O10" s="66">
        <f t="shared" si="11"/>
        <v>0</v>
      </c>
      <c r="P10" s="66">
        <f t="shared" si="11"/>
        <v>0</v>
      </c>
      <c r="Q10" s="66">
        <f t="shared" si="11"/>
        <v>0</v>
      </c>
      <c r="R10" s="66">
        <f t="shared" si="11"/>
        <v>0</v>
      </c>
      <c r="S10" s="66">
        <f t="shared" si="11"/>
        <v>0</v>
      </c>
      <c r="T10" s="66">
        <f t="shared" si="11"/>
        <v>0</v>
      </c>
      <c r="U10" s="66">
        <f t="shared" si="11"/>
        <v>0</v>
      </c>
      <c r="V10" s="66">
        <f t="shared" si="11"/>
        <v>0</v>
      </c>
      <c r="W10" s="66">
        <f t="shared" si="11"/>
        <v>0</v>
      </c>
      <c r="X10" s="66">
        <f t="shared" si="11"/>
        <v>0</v>
      </c>
      <c r="Y10" s="66">
        <f t="shared" si="11"/>
        <v>0</v>
      </c>
      <c r="Z10" s="66">
        <f t="shared" si="11"/>
        <v>0</v>
      </c>
      <c r="AA10" s="66">
        <f t="shared" si="11"/>
        <v>0</v>
      </c>
      <c r="AB10" s="66">
        <f t="shared" si="11"/>
        <v>0</v>
      </c>
      <c r="AC10" s="66">
        <f t="shared" si="11"/>
        <v>0</v>
      </c>
      <c r="AD10" s="66">
        <f t="shared" si="11"/>
        <v>0</v>
      </c>
      <c r="AE10" s="66">
        <f t="shared" si="11"/>
        <v>0</v>
      </c>
      <c r="AF10" s="66">
        <f t="shared" si="11"/>
        <v>0</v>
      </c>
      <c r="AG10" s="66">
        <f t="shared" si="11"/>
        <v>0</v>
      </c>
      <c r="AH10" s="66">
        <f t="shared" si="11"/>
        <v>0</v>
      </c>
      <c r="AI10" s="66">
        <f t="shared" si="11"/>
        <v>0</v>
      </c>
      <c r="AJ10" s="66">
        <f t="shared" si="11"/>
        <v>313662.40000000002</v>
      </c>
      <c r="AK10" s="66">
        <f t="shared" si="11"/>
        <v>0</v>
      </c>
      <c r="AL10" s="66">
        <f t="shared" si="11"/>
        <v>0</v>
      </c>
      <c r="AM10" s="66">
        <f t="shared" si="11"/>
        <v>0</v>
      </c>
      <c r="AN10" s="66">
        <f t="shared" si="11"/>
        <v>0</v>
      </c>
      <c r="AO10" s="66">
        <f t="shared" si="11"/>
        <v>0</v>
      </c>
      <c r="AP10" s="66">
        <f t="shared" si="11"/>
        <v>0</v>
      </c>
      <c r="AQ10" s="66">
        <f t="shared" si="11"/>
        <v>0</v>
      </c>
      <c r="AR10" s="66">
        <f t="shared" si="11"/>
        <v>0</v>
      </c>
      <c r="AS10" s="66">
        <f t="shared" si="11"/>
        <v>0</v>
      </c>
      <c r="AT10" s="66">
        <f t="shared" si="11"/>
        <v>0</v>
      </c>
      <c r="AU10" s="66">
        <f t="shared" si="11"/>
        <v>330585.8</v>
      </c>
      <c r="AV10" s="66">
        <f t="shared" si="11"/>
        <v>0</v>
      </c>
      <c r="AW10" s="66">
        <f t="shared" si="11"/>
        <v>0</v>
      </c>
      <c r="AX10" s="66">
        <f t="shared" si="11"/>
        <v>0</v>
      </c>
      <c r="AY10" s="66">
        <f t="shared" si="11"/>
        <v>0</v>
      </c>
      <c r="AZ10" s="66">
        <f t="shared" si="11"/>
        <v>0</v>
      </c>
      <c r="BA10" s="66">
        <f t="shared" si="11"/>
        <v>0</v>
      </c>
      <c r="BB10" s="66">
        <f t="shared" si="11"/>
        <v>0</v>
      </c>
      <c r="BC10" s="66">
        <f t="shared" si="11"/>
        <v>0</v>
      </c>
      <c r="BD10" s="66">
        <f t="shared" si="11"/>
        <v>0</v>
      </c>
      <c r="BE10" s="66">
        <f t="shared" si="11"/>
        <v>0</v>
      </c>
      <c r="BF10" s="66">
        <f t="shared" si="11"/>
        <v>0</v>
      </c>
      <c r="BG10" s="66">
        <f t="shared" si="11"/>
        <v>0</v>
      </c>
      <c r="BH10" s="66">
        <f t="shared" si="11"/>
        <v>0</v>
      </c>
      <c r="BI10" s="66">
        <f t="shared" si="11"/>
        <v>0</v>
      </c>
      <c r="BJ10" s="66">
        <f t="shared" si="11"/>
        <v>0</v>
      </c>
      <c r="BK10" s="66">
        <f t="shared" si="11"/>
        <v>0</v>
      </c>
      <c r="BL10" s="66">
        <f t="shared" si="11"/>
        <v>0</v>
      </c>
      <c r="BM10" s="66">
        <f t="shared" si="11"/>
        <v>0</v>
      </c>
      <c r="BN10" s="66">
        <f t="shared" si="11"/>
        <v>0</v>
      </c>
      <c r="BO10" s="66">
        <f t="shared" si="11"/>
        <v>0</v>
      </c>
      <c r="BP10" s="66">
        <f t="shared" si="11"/>
        <v>0</v>
      </c>
      <c r="BQ10" s="66">
        <f t="shared" ref="BQ10:EC10" si="12">BQ11</f>
        <v>0</v>
      </c>
      <c r="BR10" s="66">
        <f t="shared" si="12"/>
        <v>0</v>
      </c>
      <c r="BS10" s="66">
        <f t="shared" si="12"/>
        <v>0</v>
      </c>
      <c r="BT10" s="66">
        <f t="shared" si="12"/>
        <v>0</v>
      </c>
      <c r="BU10" s="66">
        <f t="shared" si="12"/>
        <v>0</v>
      </c>
      <c r="BV10" s="66">
        <f t="shared" si="12"/>
        <v>0</v>
      </c>
      <c r="BW10" s="66">
        <f t="shared" si="12"/>
        <v>0</v>
      </c>
      <c r="BX10" s="66">
        <f t="shared" si="12"/>
        <v>0</v>
      </c>
      <c r="BY10" s="66">
        <f t="shared" si="12"/>
        <v>0</v>
      </c>
      <c r="BZ10" s="66">
        <f t="shared" si="12"/>
        <v>0</v>
      </c>
      <c r="CA10" s="66">
        <f t="shared" si="12"/>
        <v>330585.8</v>
      </c>
      <c r="CB10" s="66">
        <f t="shared" si="12"/>
        <v>0</v>
      </c>
      <c r="CC10" s="66">
        <f t="shared" si="12"/>
        <v>0</v>
      </c>
      <c r="CD10" s="66">
        <f t="shared" si="12"/>
        <v>0</v>
      </c>
      <c r="CE10" s="66">
        <f t="shared" si="12"/>
        <v>0</v>
      </c>
      <c r="CF10" s="66">
        <f t="shared" si="12"/>
        <v>0</v>
      </c>
      <c r="CG10" s="66">
        <f t="shared" si="12"/>
        <v>0</v>
      </c>
      <c r="CH10" s="66">
        <f t="shared" si="12"/>
        <v>0</v>
      </c>
      <c r="CI10" s="66">
        <f t="shared" si="12"/>
        <v>0</v>
      </c>
      <c r="CJ10" s="66">
        <f t="shared" si="12"/>
        <v>0</v>
      </c>
      <c r="CK10" s="66">
        <f t="shared" si="12"/>
        <v>0</v>
      </c>
      <c r="CL10" s="66">
        <f t="shared" si="12"/>
        <v>330585.8</v>
      </c>
      <c r="CM10" s="66">
        <f t="shared" si="12"/>
        <v>0</v>
      </c>
      <c r="CN10" s="66">
        <f t="shared" si="12"/>
        <v>0</v>
      </c>
      <c r="CO10" s="66">
        <f t="shared" si="12"/>
        <v>0</v>
      </c>
      <c r="CP10" s="66">
        <f t="shared" si="12"/>
        <v>0</v>
      </c>
      <c r="CQ10" s="66">
        <f t="shared" si="12"/>
        <v>0</v>
      </c>
      <c r="CR10" s="66">
        <f t="shared" si="12"/>
        <v>0</v>
      </c>
      <c r="CS10" s="66">
        <f t="shared" si="12"/>
        <v>0</v>
      </c>
      <c r="CT10" s="66">
        <f t="shared" si="12"/>
        <v>0</v>
      </c>
      <c r="CU10" s="66">
        <f t="shared" si="12"/>
        <v>0</v>
      </c>
      <c r="CV10" s="66">
        <f t="shared" si="12"/>
        <v>0</v>
      </c>
      <c r="CW10" s="66">
        <f t="shared" si="12"/>
        <v>0</v>
      </c>
      <c r="CX10" s="66">
        <f t="shared" si="12"/>
        <v>0</v>
      </c>
      <c r="CY10" s="66">
        <f t="shared" si="12"/>
        <v>0</v>
      </c>
      <c r="CZ10" s="66">
        <f t="shared" si="12"/>
        <v>0</v>
      </c>
      <c r="DA10" s="66">
        <f t="shared" si="12"/>
        <v>0</v>
      </c>
      <c r="DB10" s="66">
        <f t="shared" si="12"/>
        <v>0</v>
      </c>
      <c r="DC10" s="66">
        <f t="shared" si="12"/>
        <v>0</v>
      </c>
      <c r="DD10" s="66">
        <f t="shared" si="12"/>
        <v>0</v>
      </c>
      <c r="DE10" s="66">
        <f t="shared" si="12"/>
        <v>0</v>
      </c>
      <c r="DF10" s="66">
        <f t="shared" si="12"/>
        <v>0</v>
      </c>
      <c r="DG10" s="66">
        <f t="shared" si="12"/>
        <v>0</v>
      </c>
      <c r="DH10" s="66">
        <f t="shared" si="12"/>
        <v>0</v>
      </c>
      <c r="DI10" s="66">
        <f t="shared" si="12"/>
        <v>0</v>
      </c>
      <c r="DJ10" s="66">
        <f t="shared" si="12"/>
        <v>0</v>
      </c>
      <c r="DK10" s="66">
        <f t="shared" si="12"/>
        <v>0</v>
      </c>
      <c r="DL10" s="66">
        <f t="shared" si="12"/>
        <v>0</v>
      </c>
      <c r="DM10" s="66">
        <f t="shared" si="12"/>
        <v>0</v>
      </c>
      <c r="DN10" s="66">
        <f t="shared" si="12"/>
        <v>0</v>
      </c>
      <c r="DO10" s="66">
        <f t="shared" si="12"/>
        <v>0</v>
      </c>
      <c r="DP10" s="66">
        <f t="shared" si="12"/>
        <v>0</v>
      </c>
      <c r="DQ10" s="66">
        <f t="shared" si="12"/>
        <v>0</v>
      </c>
      <c r="DR10" s="66">
        <f t="shared" si="12"/>
        <v>0</v>
      </c>
      <c r="DS10" s="66">
        <f t="shared" si="12"/>
        <v>330585.8</v>
      </c>
      <c r="DT10" s="66">
        <f t="shared" si="12"/>
        <v>0</v>
      </c>
      <c r="DU10" s="66">
        <f t="shared" si="12"/>
        <v>0</v>
      </c>
      <c r="DV10" s="66">
        <f t="shared" si="12"/>
        <v>0</v>
      </c>
      <c r="DW10" s="66">
        <f t="shared" si="12"/>
        <v>0</v>
      </c>
      <c r="DX10" s="66">
        <f t="shared" si="12"/>
        <v>0</v>
      </c>
      <c r="DY10" s="66">
        <f t="shared" si="12"/>
        <v>0</v>
      </c>
      <c r="DZ10" s="66">
        <f t="shared" si="12"/>
        <v>0</v>
      </c>
      <c r="EA10" s="66">
        <f t="shared" si="12"/>
        <v>0</v>
      </c>
      <c r="EB10" s="66">
        <f t="shared" si="12"/>
        <v>0</v>
      </c>
      <c r="EC10" s="66">
        <f t="shared" si="12"/>
        <v>0</v>
      </c>
      <c r="ED10" s="66">
        <f t="shared" ref="ED10:GP10" si="13">ED11</f>
        <v>330585.8</v>
      </c>
      <c r="EE10" s="66">
        <f t="shared" si="13"/>
        <v>0</v>
      </c>
      <c r="EF10" s="66">
        <f t="shared" si="13"/>
        <v>0</v>
      </c>
      <c r="EG10" s="66">
        <f t="shared" si="13"/>
        <v>0</v>
      </c>
      <c r="EH10" s="66">
        <f t="shared" si="13"/>
        <v>0</v>
      </c>
      <c r="EI10" s="66">
        <f t="shared" si="13"/>
        <v>0</v>
      </c>
      <c r="EJ10" s="66">
        <f t="shared" si="13"/>
        <v>0</v>
      </c>
      <c r="EK10" s="66">
        <f t="shared" si="13"/>
        <v>0</v>
      </c>
      <c r="EL10" s="66">
        <f t="shared" si="13"/>
        <v>0</v>
      </c>
      <c r="EM10" s="66">
        <f t="shared" si="13"/>
        <v>0</v>
      </c>
      <c r="EN10" s="66">
        <f t="shared" si="13"/>
        <v>0</v>
      </c>
      <c r="EO10" s="66">
        <f t="shared" si="13"/>
        <v>0</v>
      </c>
      <c r="EP10" s="66">
        <f t="shared" si="13"/>
        <v>0</v>
      </c>
      <c r="EQ10" s="66">
        <f t="shared" si="13"/>
        <v>0</v>
      </c>
      <c r="ER10" s="66">
        <f t="shared" si="13"/>
        <v>0</v>
      </c>
      <c r="ES10" s="66">
        <f t="shared" si="13"/>
        <v>0</v>
      </c>
      <c r="ET10" s="66">
        <f t="shared" si="13"/>
        <v>0</v>
      </c>
      <c r="EU10" s="66">
        <f t="shared" si="13"/>
        <v>0</v>
      </c>
      <c r="EV10" s="66">
        <f t="shared" si="13"/>
        <v>0</v>
      </c>
      <c r="EW10" s="66">
        <f t="shared" si="13"/>
        <v>0</v>
      </c>
      <c r="EX10" s="66">
        <f t="shared" si="13"/>
        <v>0</v>
      </c>
      <c r="EY10" s="66">
        <f t="shared" si="13"/>
        <v>0</v>
      </c>
      <c r="EZ10" s="66">
        <f t="shared" si="13"/>
        <v>0</v>
      </c>
      <c r="FA10" s="66">
        <f t="shared" si="13"/>
        <v>0</v>
      </c>
      <c r="FB10" s="66">
        <f t="shared" si="13"/>
        <v>0</v>
      </c>
      <c r="FC10" s="66">
        <f t="shared" si="13"/>
        <v>0</v>
      </c>
      <c r="FD10" s="66">
        <f t="shared" si="13"/>
        <v>0</v>
      </c>
      <c r="FE10" s="66">
        <f t="shared" si="13"/>
        <v>0</v>
      </c>
      <c r="FF10" s="66">
        <f t="shared" si="13"/>
        <v>0</v>
      </c>
      <c r="FG10" s="66">
        <f t="shared" si="13"/>
        <v>0</v>
      </c>
      <c r="FH10" s="66">
        <f t="shared" si="13"/>
        <v>0</v>
      </c>
      <c r="FI10" s="66">
        <f t="shared" si="13"/>
        <v>0</v>
      </c>
      <c r="FJ10" s="66">
        <f t="shared" si="13"/>
        <v>0</v>
      </c>
      <c r="FK10" s="66">
        <f t="shared" si="13"/>
        <v>330585.8</v>
      </c>
      <c r="FL10" s="66">
        <f t="shared" si="13"/>
        <v>0</v>
      </c>
      <c r="FM10" s="66">
        <f t="shared" si="13"/>
        <v>0</v>
      </c>
      <c r="FN10" s="66">
        <f t="shared" si="13"/>
        <v>0</v>
      </c>
      <c r="FO10" s="66">
        <f t="shared" si="13"/>
        <v>0</v>
      </c>
      <c r="FP10" s="66">
        <f t="shared" si="13"/>
        <v>0</v>
      </c>
      <c r="FQ10" s="66">
        <f t="shared" si="13"/>
        <v>0</v>
      </c>
      <c r="FR10" s="66">
        <f t="shared" si="13"/>
        <v>0</v>
      </c>
      <c r="FS10" s="66">
        <f t="shared" si="13"/>
        <v>0</v>
      </c>
      <c r="FT10" s="66">
        <f t="shared" si="13"/>
        <v>0</v>
      </c>
      <c r="FU10" s="66">
        <f t="shared" si="13"/>
        <v>0</v>
      </c>
      <c r="FV10" s="66">
        <f t="shared" si="13"/>
        <v>330585.8</v>
      </c>
      <c r="FW10" s="66">
        <f t="shared" si="13"/>
        <v>0</v>
      </c>
      <c r="FX10" s="66">
        <f t="shared" si="13"/>
        <v>0</v>
      </c>
      <c r="FY10" s="66">
        <f t="shared" si="13"/>
        <v>0</v>
      </c>
      <c r="FZ10" s="66">
        <f t="shared" si="13"/>
        <v>0</v>
      </c>
      <c r="GA10" s="66">
        <f t="shared" si="13"/>
        <v>0</v>
      </c>
      <c r="GB10" s="66">
        <f t="shared" si="13"/>
        <v>0</v>
      </c>
      <c r="GC10" s="66">
        <f t="shared" si="13"/>
        <v>0</v>
      </c>
      <c r="GD10" s="66">
        <f t="shared" si="13"/>
        <v>0</v>
      </c>
      <c r="GE10" s="66">
        <f t="shared" si="13"/>
        <v>0</v>
      </c>
      <c r="GF10" s="66">
        <f t="shared" si="13"/>
        <v>0</v>
      </c>
      <c r="GG10" s="66">
        <f t="shared" si="13"/>
        <v>0</v>
      </c>
      <c r="GH10" s="66">
        <f t="shared" si="13"/>
        <v>0</v>
      </c>
      <c r="GI10" s="66">
        <f t="shared" si="13"/>
        <v>0</v>
      </c>
      <c r="GJ10" s="66">
        <f t="shared" si="13"/>
        <v>0</v>
      </c>
      <c r="GK10" s="66">
        <f t="shared" si="13"/>
        <v>0</v>
      </c>
      <c r="GL10" s="66">
        <f t="shared" si="13"/>
        <v>0</v>
      </c>
      <c r="GM10" s="66">
        <f t="shared" si="13"/>
        <v>0</v>
      </c>
      <c r="GN10" s="66">
        <f t="shared" si="13"/>
        <v>0</v>
      </c>
      <c r="GO10" s="66">
        <f t="shared" si="13"/>
        <v>0</v>
      </c>
      <c r="GP10" s="66">
        <f t="shared" si="13"/>
        <v>0</v>
      </c>
      <c r="GQ10" s="66">
        <f t="shared" ref="GQ10:HM10" si="14">GQ11</f>
        <v>0</v>
      </c>
      <c r="GR10" s="66">
        <f t="shared" si="14"/>
        <v>0</v>
      </c>
      <c r="GS10" s="66">
        <f t="shared" si="14"/>
        <v>0</v>
      </c>
      <c r="GT10" s="66">
        <f t="shared" si="14"/>
        <v>0</v>
      </c>
      <c r="GU10" s="66">
        <f t="shared" si="14"/>
        <v>0</v>
      </c>
      <c r="GV10" s="66">
        <f t="shared" si="14"/>
        <v>0</v>
      </c>
      <c r="GW10" s="66">
        <f t="shared" si="14"/>
        <v>0</v>
      </c>
      <c r="GX10" s="66">
        <f t="shared" si="14"/>
        <v>0</v>
      </c>
      <c r="GY10" s="66">
        <f t="shared" si="14"/>
        <v>0</v>
      </c>
      <c r="GZ10" s="66">
        <f t="shared" si="14"/>
        <v>0</v>
      </c>
      <c r="HA10" s="66">
        <f t="shared" si="14"/>
        <v>0</v>
      </c>
      <c r="HB10" s="66">
        <f t="shared" si="14"/>
        <v>0</v>
      </c>
      <c r="HC10" s="66">
        <f t="shared" si="14"/>
        <v>330585.8</v>
      </c>
      <c r="HD10" s="66">
        <f t="shared" si="14"/>
        <v>0</v>
      </c>
      <c r="HE10" s="66">
        <f t="shared" si="14"/>
        <v>0</v>
      </c>
      <c r="HF10" s="66">
        <f t="shared" si="14"/>
        <v>0</v>
      </c>
      <c r="HG10" s="66">
        <f t="shared" si="14"/>
        <v>0</v>
      </c>
      <c r="HH10" s="66">
        <f t="shared" si="14"/>
        <v>0</v>
      </c>
      <c r="HI10" s="66">
        <f t="shared" si="14"/>
        <v>0</v>
      </c>
      <c r="HJ10" s="66">
        <f t="shared" si="14"/>
        <v>0</v>
      </c>
      <c r="HK10" s="66">
        <f t="shared" si="14"/>
        <v>0</v>
      </c>
      <c r="HL10" s="66">
        <f t="shared" si="14"/>
        <v>0</v>
      </c>
      <c r="HM10" s="66">
        <f t="shared" si="14"/>
        <v>0</v>
      </c>
    </row>
    <row r="11" spans="1:221" ht="48" customHeight="1">
      <c r="A11" s="209"/>
      <c r="B11" s="5">
        <v>11001</v>
      </c>
      <c r="C11" s="166" t="s">
        <v>77</v>
      </c>
      <c r="D11" s="155">
        <f>SUM(E11:AT11)</f>
        <v>313662.40000000002</v>
      </c>
      <c r="E11" s="4"/>
      <c r="F11" s="4"/>
      <c r="G11" s="4"/>
      <c r="H11" s="4"/>
      <c r="I11" s="4"/>
      <c r="J11" s="4"/>
      <c r="K11" s="4"/>
      <c r="L11" s="4"/>
      <c r="M11" s="10"/>
      <c r="N11" s="4"/>
      <c r="O11" s="4"/>
      <c r="P11" s="4"/>
      <c r="Q11" s="4"/>
      <c r="R11" s="10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10"/>
      <c r="AJ11" s="165">
        <v>313662.40000000002</v>
      </c>
      <c r="AK11" s="4"/>
      <c r="AL11" s="10"/>
      <c r="AM11" s="4"/>
      <c r="AN11" s="4"/>
      <c r="AO11" s="4"/>
      <c r="AP11" s="4"/>
      <c r="AQ11" s="4"/>
      <c r="AR11" s="4"/>
      <c r="AS11" s="4"/>
      <c r="AT11" s="4"/>
      <c r="AU11" s="66">
        <f>SUM(AV11:CK11)</f>
        <v>330585.8</v>
      </c>
      <c r="AV11" s="4"/>
      <c r="AW11" s="4"/>
      <c r="AX11" s="4"/>
      <c r="AY11" s="4"/>
      <c r="AZ11" s="4"/>
      <c r="BA11" s="4"/>
      <c r="BB11" s="4"/>
      <c r="BC11" s="4"/>
      <c r="BD11" s="10"/>
      <c r="BE11" s="4"/>
      <c r="BF11" s="4"/>
      <c r="BG11" s="4"/>
      <c r="BH11" s="4"/>
      <c r="BI11" s="10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10"/>
      <c r="CA11" s="4">
        <v>330585.8</v>
      </c>
      <c r="CB11" s="4"/>
      <c r="CC11" s="10"/>
      <c r="CD11" s="4"/>
      <c r="CE11" s="4"/>
      <c r="CF11" s="4"/>
      <c r="CG11" s="4"/>
      <c r="CH11" s="4"/>
      <c r="CI11" s="4"/>
      <c r="CJ11" s="4"/>
      <c r="CK11" s="4"/>
      <c r="CL11" s="66">
        <f>SUM(CM11:EC11)</f>
        <v>330585.8</v>
      </c>
      <c r="CM11" s="4"/>
      <c r="CN11" s="4"/>
      <c r="CO11" s="4"/>
      <c r="CP11" s="4"/>
      <c r="CQ11" s="4"/>
      <c r="CR11" s="4"/>
      <c r="CS11" s="4"/>
      <c r="CT11" s="4"/>
      <c r="CU11" s="10"/>
      <c r="CV11" s="4"/>
      <c r="CW11" s="4"/>
      <c r="CX11" s="4"/>
      <c r="CY11" s="4"/>
      <c r="CZ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10"/>
      <c r="DS11" s="4">
        <v>330585.8</v>
      </c>
      <c r="DT11" s="4"/>
      <c r="DU11" s="10"/>
      <c r="DV11" s="4"/>
      <c r="DW11" s="4"/>
      <c r="DX11" s="4"/>
      <c r="DY11" s="4"/>
      <c r="DZ11" s="4"/>
      <c r="EA11" s="4"/>
      <c r="EB11" s="4"/>
      <c r="EC11" s="4"/>
      <c r="ED11" s="66">
        <f>SUM(EE11:FU11)</f>
        <v>330585.8</v>
      </c>
      <c r="EE11" s="4"/>
      <c r="EF11" s="4"/>
      <c r="EG11" s="4"/>
      <c r="EH11" s="4"/>
      <c r="EI11" s="4"/>
      <c r="EJ11" s="4"/>
      <c r="EK11" s="4"/>
      <c r="EL11" s="4"/>
      <c r="EM11" s="10"/>
      <c r="EN11" s="4"/>
      <c r="EO11" s="4"/>
      <c r="EP11" s="4"/>
      <c r="EQ11" s="4"/>
      <c r="ER11" s="10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10"/>
      <c r="FK11" s="4">
        <v>330585.8</v>
      </c>
      <c r="FL11" s="4"/>
      <c r="FM11" s="10"/>
      <c r="FN11" s="4"/>
      <c r="FO11" s="4"/>
      <c r="FP11" s="4"/>
      <c r="FQ11" s="4"/>
      <c r="FR11" s="4"/>
      <c r="FS11" s="4"/>
      <c r="FT11" s="4"/>
      <c r="FU11" s="4"/>
      <c r="FV11" s="66">
        <f>SUM(FW11:HM11)</f>
        <v>330585.8</v>
      </c>
      <c r="FW11" s="4"/>
      <c r="FX11" s="4"/>
      <c r="FY11" s="4"/>
      <c r="FZ11" s="4"/>
      <c r="GA11" s="4"/>
      <c r="GB11" s="4"/>
      <c r="GC11" s="4"/>
      <c r="GD11" s="4"/>
      <c r="GE11" s="10"/>
      <c r="GF11" s="4"/>
      <c r="GG11" s="4"/>
      <c r="GH11" s="4"/>
      <c r="GI11" s="4"/>
      <c r="GJ11" s="10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10"/>
      <c r="HC11" s="4">
        <v>330585.8</v>
      </c>
      <c r="HD11" s="4"/>
      <c r="HE11" s="10"/>
      <c r="HF11" s="4"/>
      <c r="HG11" s="4"/>
      <c r="HH11" s="4"/>
      <c r="HI11" s="4"/>
      <c r="HJ11" s="4"/>
      <c r="HK11" s="4"/>
      <c r="HL11" s="4"/>
      <c r="HM11" s="4"/>
    </row>
    <row r="12" spans="1:221" ht="55.5" customHeight="1">
      <c r="A12" s="209">
        <v>1093</v>
      </c>
      <c r="B12" s="67"/>
      <c r="C12" s="68" t="s">
        <v>4</v>
      </c>
      <c r="D12" s="155">
        <f>D13+D15+D14</f>
        <v>642917.5</v>
      </c>
      <c r="E12" s="66">
        <f t="shared" ref="E12:BP12" si="15">E13+E15+E14</f>
        <v>0</v>
      </c>
      <c r="F12" s="66">
        <f t="shared" si="15"/>
        <v>0</v>
      </c>
      <c r="G12" s="66">
        <f t="shared" si="15"/>
        <v>0</v>
      </c>
      <c r="H12" s="66">
        <f t="shared" si="15"/>
        <v>0</v>
      </c>
      <c r="I12" s="66">
        <f t="shared" si="15"/>
        <v>0</v>
      </c>
      <c r="J12" s="66">
        <f t="shared" si="15"/>
        <v>0</v>
      </c>
      <c r="K12" s="66">
        <f t="shared" si="15"/>
        <v>0</v>
      </c>
      <c r="L12" s="66">
        <f t="shared" si="15"/>
        <v>0</v>
      </c>
      <c r="M12" s="66">
        <f t="shared" si="15"/>
        <v>0</v>
      </c>
      <c r="N12" s="66">
        <f t="shared" si="15"/>
        <v>0</v>
      </c>
      <c r="O12" s="66">
        <f t="shared" si="15"/>
        <v>0</v>
      </c>
      <c r="P12" s="66">
        <f t="shared" si="15"/>
        <v>0</v>
      </c>
      <c r="Q12" s="66">
        <f t="shared" si="15"/>
        <v>0</v>
      </c>
      <c r="R12" s="66">
        <f t="shared" si="15"/>
        <v>0</v>
      </c>
      <c r="S12" s="66">
        <f t="shared" si="15"/>
        <v>0</v>
      </c>
      <c r="T12" s="66">
        <f t="shared" si="15"/>
        <v>243295.4</v>
      </c>
      <c r="U12" s="66">
        <f t="shared" si="15"/>
        <v>0</v>
      </c>
      <c r="V12" s="66">
        <f t="shared" si="15"/>
        <v>0</v>
      </c>
      <c r="W12" s="66">
        <f t="shared" si="15"/>
        <v>0</v>
      </c>
      <c r="X12" s="66">
        <f t="shared" si="15"/>
        <v>0</v>
      </c>
      <c r="Y12" s="66">
        <f t="shared" si="15"/>
        <v>0</v>
      </c>
      <c r="Z12" s="66">
        <f t="shared" si="15"/>
        <v>0</v>
      </c>
      <c r="AA12" s="66">
        <f t="shared" si="15"/>
        <v>0</v>
      </c>
      <c r="AB12" s="66">
        <f t="shared" si="15"/>
        <v>0</v>
      </c>
      <c r="AC12" s="66">
        <f t="shared" si="15"/>
        <v>0</v>
      </c>
      <c r="AD12" s="66">
        <f t="shared" si="15"/>
        <v>0</v>
      </c>
      <c r="AE12" s="66">
        <f t="shared" si="15"/>
        <v>0</v>
      </c>
      <c r="AF12" s="66">
        <f t="shared" si="15"/>
        <v>0</v>
      </c>
      <c r="AG12" s="66">
        <f t="shared" si="15"/>
        <v>0</v>
      </c>
      <c r="AH12" s="66">
        <f t="shared" si="15"/>
        <v>0</v>
      </c>
      <c r="AI12" s="66">
        <f t="shared" si="15"/>
        <v>0</v>
      </c>
      <c r="AJ12" s="66">
        <f t="shared" si="15"/>
        <v>399622.1</v>
      </c>
      <c r="AK12" s="66">
        <f t="shared" si="15"/>
        <v>0</v>
      </c>
      <c r="AL12" s="66">
        <f t="shared" si="15"/>
        <v>0</v>
      </c>
      <c r="AM12" s="66">
        <f t="shared" si="15"/>
        <v>0</v>
      </c>
      <c r="AN12" s="66">
        <f t="shared" si="15"/>
        <v>0</v>
      </c>
      <c r="AO12" s="66">
        <f t="shared" si="15"/>
        <v>0</v>
      </c>
      <c r="AP12" s="66">
        <f t="shared" si="15"/>
        <v>0</v>
      </c>
      <c r="AQ12" s="66">
        <f t="shared" si="15"/>
        <v>0</v>
      </c>
      <c r="AR12" s="66">
        <f t="shared" si="15"/>
        <v>0</v>
      </c>
      <c r="AS12" s="66">
        <f t="shared" si="15"/>
        <v>0</v>
      </c>
      <c r="AT12" s="66">
        <f t="shared" si="15"/>
        <v>0</v>
      </c>
      <c r="AU12" s="66">
        <f>AU13+AU15+AU14</f>
        <v>672149</v>
      </c>
      <c r="AV12" s="66">
        <f t="shared" si="15"/>
        <v>0</v>
      </c>
      <c r="AW12" s="66">
        <f t="shared" si="15"/>
        <v>0</v>
      </c>
      <c r="AX12" s="66">
        <f t="shared" si="15"/>
        <v>0</v>
      </c>
      <c r="AY12" s="66">
        <f t="shared" si="15"/>
        <v>0</v>
      </c>
      <c r="AZ12" s="66">
        <f t="shared" si="15"/>
        <v>0</v>
      </c>
      <c r="BA12" s="66">
        <f t="shared" si="15"/>
        <v>0</v>
      </c>
      <c r="BB12" s="66">
        <f t="shared" si="15"/>
        <v>0</v>
      </c>
      <c r="BC12" s="66">
        <f t="shared" si="15"/>
        <v>0</v>
      </c>
      <c r="BD12" s="66">
        <f t="shared" si="15"/>
        <v>0</v>
      </c>
      <c r="BE12" s="66">
        <f t="shared" si="15"/>
        <v>0</v>
      </c>
      <c r="BF12" s="66">
        <f t="shared" si="15"/>
        <v>0</v>
      </c>
      <c r="BG12" s="66">
        <f t="shared" si="15"/>
        <v>0</v>
      </c>
      <c r="BH12" s="66">
        <f t="shared" si="15"/>
        <v>0</v>
      </c>
      <c r="BI12" s="66">
        <f t="shared" si="15"/>
        <v>0</v>
      </c>
      <c r="BJ12" s="66">
        <f t="shared" si="15"/>
        <v>0</v>
      </c>
      <c r="BK12" s="66">
        <f t="shared" si="15"/>
        <v>220663.4</v>
      </c>
      <c r="BL12" s="66">
        <f t="shared" si="15"/>
        <v>0</v>
      </c>
      <c r="BM12" s="66">
        <f t="shared" si="15"/>
        <v>0</v>
      </c>
      <c r="BN12" s="66">
        <f t="shared" si="15"/>
        <v>0</v>
      </c>
      <c r="BO12" s="66">
        <f t="shared" si="15"/>
        <v>0</v>
      </c>
      <c r="BP12" s="66">
        <f t="shared" si="15"/>
        <v>0</v>
      </c>
      <c r="BQ12" s="66">
        <f t="shared" ref="BQ12:EC12" si="16">BQ13+BQ15+BQ14</f>
        <v>0</v>
      </c>
      <c r="BR12" s="66">
        <f t="shared" si="16"/>
        <v>0</v>
      </c>
      <c r="BS12" s="66">
        <f t="shared" si="16"/>
        <v>0</v>
      </c>
      <c r="BT12" s="66">
        <f t="shared" si="16"/>
        <v>0</v>
      </c>
      <c r="BU12" s="66">
        <f t="shared" si="16"/>
        <v>0</v>
      </c>
      <c r="BV12" s="66">
        <f t="shared" si="16"/>
        <v>0</v>
      </c>
      <c r="BW12" s="66">
        <f t="shared" si="16"/>
        <v>0</v>
      </c>
      <c r="BX12" s="66">
        <f t="shared" si="16"/>
        <v>0</v>
      </c>
      <c r="BY12" s="66">
        <f t="shared" si="16"/>
        <v>0</v>
      </c>
      <c r="BZ12" s="66">
        <f t="shared" si="16"/>
        <v>0</v>
      </c>
      <c r="CA12" s="66">
        <f t="shared" si="16"/>
        <v>451485.6</v>
      </c>
      <c r="CB12" s="66">
        <f t="shared" si="16"/>
        <v>0</v>
      </c>
      <c r="CC12" s="66">
        <f t="shared" si="16"/>
        <v>0</v>
      </c>
      <c r="CD12" s="66">
        <f t="shared" si="16"/>
        <v>0</v>
      </c>
      <c r="CE12" s="66">
        <f t="shared" si="16"/>
        <v>0</v>
      </c>
      <c r="CF12" s="66">
        <f t="shared" si="16"/>
        <v>0</v>
      </c>
      <c r="CG12" s="66">
        <f t="shared" si="16"/>
        <v>0</v>
      </c>
      <c r="CH12" s="66">
        <f t="shared" si="16"/>
        <v>0</v>
      </c>
      <c r="CI12" s="66">
        <f t="shared" si="16"/>
        <v>0</v>
      </c>
      <c r="CJ12" s="66">
        <f t="shared" si="16"/>
        <v>0</v>
      </c>
      <c r="CK12" s="66">
        <f t="shared" si="16"/>
        <v>0</v>
      </c>
      <c r="CL12" s="66">
        <f t="shared" si="16"/>
        <v>672149</v>
      </c>
      <c r="CM12" s="66">
        <f t="shared" si="16"/>
        <v>0</v>
      </c>
      <c r="CN12" s="66">
        <f t="shared" si="16"/>
        <v>0</v>
      </c>
      <c r="CO12" s="66">
        <f t="shared" si="16"/>
        <v>0</v>
      </c>
      <c r="CP12" s="66">
        <f t="shared" si="16"/>
        <v>0</v>
      </c>
      <c r="CQ12" s="66">
        <f t="shared" si="16"/>
        <v>0</v>
      </c>
      <c r="CR12" s="66">
        <f t="shared" si="16"/>
        <v>0</v>
      </c>
      <c r="CS12" s="66">
        <f t="shared" si="16"/>
        <v>0</v>
      </c>
      <c r="CT12" s="66">
        <f t="shared" si="16"/>
        <v>0</v>
      </c>
      <c r="CU12" s="66">
        <f t="shared" si="16"/>
        <v>0</v>
      </c>
      <c r="CV12" s="66">
        <f t="shared" si="16"/>
        <v>0</v>
      </c>
      <c r="CW12" s="66">
        <f t="shared" si="16"/>
        <v>0</v>
      </c>
      <c r="CX12" s="66">
        <f t="shared" si="16"/>
        <v>0</v>
      </c>
      <c r="CY12" s="66">
        <f t="shared" si="16"/>
        <v>0</v>
      </c>
      <c r="CZ12" s="66">
        <f t="shared" si="16"/>
        <v>0</v>
      </c>
      <c r="DA12" s="66">
        <f t="shared" si="16"/>
        <v>0</v>
      </c>
      <c r="DB12" s="66">
        <f t="shared" si="16"/>
        <v>220663.4</v>
      </c>
      <c r="DC12" s="66">
        <f t="shared" si="16"/>
        <v>0</v>
      </c>
      <c r="DD12" s="66">
        <f t="shared" si="16"/>
        <v>0</v>
      </c>
      <c r="DE12" s="66">
        <f t="shared" si="16"/>
        <v>0</v>
      </c>
      <c r="DF12" s="66">
        <f t="shared" si="16"/>
        <v>0</v>
      </c>
      <c r="DG12" s="66">
        <f t="shared" si="16"/>
        <v>0</v>
      </c>
      <c r="DH12" s="66">
        <f t="shared" si="16"/>
        <v>0</v>
      </c>
      <c r="DI12" s="66">
        <f t="shared" si="16"/>
        <v>0</v>
      </c>
      <c r="DJ12" s="66">
        <f t="shared" ref="DJ12" si="17">DJ13+DJ15+DJ14</f>
        <v>0</v>
      </c>
      <c r="DK12" s="66">
        <f t="shared" si="16"/>
        <v>0</v>
      </c>
      <c r="DL12" s="66">
        <f t="shared" si="16"/>
        <v>0</v>
      </c>
      <c r="DM12" s="66">
        <f t="shared" si="16"/>
        <v>0</v>
      </c>
      <c r="DN12" s="66">
        <f t="shared" si="16"/>
        <v>0</v>
      </c>
      <c r="DO12" s="66">
        <f t="shared" si="16"/>
        <v>0</v>
      </c>
      <c r="DP12" s="66">
        <f t="shared" si="16"/>
        <v>0</v>
      </c>
      <c r="DQ12" s="66">
        <f t="shared" si="16"/>
        <v>0</v>
      </c>
      <c r="DR12" s="66">
        <f t="shared" si="16"/>
        <v>0</v>
      </c>
      <c r="DS12" s="66">
        <f t="shared" si="16"/>
        <v>451485.6</v>
      </c>
      <c r="DT12" s="66">
        <f t="shared" si="16"/>
        <v>0</v>
      </c>
      <c r="DU12" s="66">
        <f t="shared" si="16"/>
        <v>0</v>
      </c>
      <c r="DV12" s="66">
        <f t="shared" si="16"/>
        <v>0</v>
      </c>
      <c r="DW12" s="66">
        <f t="shared" si="16"/>
        <v>0</v>
      </c>
      <c r="DX12" s="66">
        <f t="shared" si="16"/>
        <v>0</v>
      </c>
      <c r="DY12" s="66">
        <f t="shared" si="16"/>
        <v>0</v>
      </c>
      <c r="DZ12" s="66">
        <f t="shared" si="16"/>
        <v>0</v>
      </c>
      <c r="EA12" s="66">
        <f t="shared" si="16"/>
        <v>0</v>
      </c>
      <c r="EB12" s="66">
        <f t="shared" si="16"/>
        <v>0</v>
      </c>
      <c r="EC12" s="66">
        <f t="shared" si="16"/>
        <v>0</v>
      </c>
      <c r="ED12" s="66">
        <f t="shared" ref="ED12:GP12" si="18">ED13+ED15+ED14</f>
        <v>672149</v>
      </c>
      <c r="EE12" s="66">
        <f t="shared" si="18"/>
        <v>0</v>
      </c>
      <c r="EF12" s="66">
        <f t="shared" si="18"/>
        <v>0</v>
      </c>
      <c r="EG12" s="66">
        <f t="shared" si="18"/>
        <v>0</v>
      </c>
      <c r="EH12" s="66">
        <f t="shared" si="18"/>
        <v>0</v>
      </c>
      <c r="EI12" s="66">
        <f t="shared" si="18"/>
        <v>0</v>
      </c>
      <c r="EJ12" s="66">
        <f t="shared" si="18"/>
        <v>0</v>
      </c>
      <c r="EK12" s="66">
        <f t="shared" si="18"/>
        <v>0</v>
      </c>
      <c r="EL12" s="66">
        <f t="shared" si="18"/>
        <v>0</v>
      </c>
      <c r="EM12" s="66">
        <f t="shared" si="18"/>
        <v>0</v>
      </c>
      <c r="EN12" s="66">
        <f t="shared" si="18"/>
        <v>0</v>
      </c>
      <c r="EO12" s="66">
        <f t="shared" si="18"/>
        <v>0</v>
      </c>
      <c r="EP12" s="66">
        <f t="shared" si="18"/>
        <v>0</v>
      </c>
      <c r="EQ12" s="66">
        <f t="shared" si="18"/>
        <v>0</v>
      </c>
      <c r="ER12" s="66">
        <f t="shared" si="18"/>
        <v>0</v>
      </c>
      <c r="ES12" s="66">
        <f t="shared" si="18"/>
        <v>0</v>
      </c>
      <c r="ET12" s="66">
        <f t="shared" si="18"/>
        <v>220663.4</v>
      </c>
      <c r="EU12" s="66">
        <f t="shared" si="18"/>
        <v>0</v>
      </c>
      <c r="EV12" s="66">
        <f t="shared" si="18"/>
        <v>0</v>
      </c>
      <c r="EW12" s="66">
        <f t="shared" si="18"/>
        <v>0</v>
      </c>
      <c r="EX12" s="66">
        <f t="shared" si="18"/>
        <v>0</v>
      </c>
      <c r="EY12" s="66">
        <f t="shared" si="18"/>
        <v>0</v>
      </c>
      <c r="EZ12" s="66">
        <f t="shared" si="18"/>
        <v>0</v>
      </c>
      <c r="FA12" s="66">
        <f t="shared" si="18"/>
        <v>0</v>
      </c>
      <c r="FB12" s="66">
        <f t="shared" ref="FB12" si="19">FB13+FB15+FB14</f>
        <v>0</v>
      </c>
      <c r="FC12" s="66">
        <f t="shared" si="18"/>
        <v>0</v>
      </c>
      <c r="FD12" s="66">
        <f t="shared" si="18"/>
        <v>0</v>
      </c>
      <c r="FE12" s="66">
        <f t="shared" si="18"/>
        <v>0</v>
      </c>
      <c r="FF12" s="66">
        <f t="shared" si="18"/>
        <v>0</v>
      </c>
      <c r="FG12" s="66">
        <f t="shared" si="18"/>
        <v>0</v>
      </c>
      <c r="FH12" s="66">
        <f t="shared" si="18"/>
        <v>0</v>
      </c>
      <c r="FI12" s="66">
        <f t="shared" si="18"/>
        <v>0</v>
      </c>
      <c r="FJ12" s="66">
        <f t="shared" si="18"/>
        <v>0</v>
      </c>
      <c r="FK12" s="66">
        <f t="shared" si="18"/>
        <v>451485.6</v>
      </c>
      <c r="FL12" s="66">
        <f t="shared" si="18"/>
        <v>0</v>
      </c>
      <c r="FM12" s="66">
        <f t="shared" si="18"/>
        <v>0</v>
      </c>
      <c r="FN12" s="66">
        <f t="shared" si="18"/>
        <v>0</v>
      </c>
      <c r="FO12" s="66">
        <f t="shared" si="18"/>
        <v>0</v>
      </c>
      <c r="FP12" s="66">
        <f t="shared" si="18"/>
        <v>0</v>
      </c>
      <c r="FQ12" s="66">
        <f t="shared" si="18"/>
        <v>0</v>
      </c>
      <c r="FR12" s="66">
        <f t="shared" si="18"/>
        <v>0</v>
      </c>
      <c r="FS12" s="66">
        <f t="shared" si="18"/>
        <v>0</v>
      </c>
      <c r="FT12" s="66">
        <f t="shared" si="18"/>
        <v>0</v>
      </c>
      <c r="FU12" s="66">
        <f t="shared" si="18"/>
        <v>0</v>
      </c>
      <c r="FV12" s="66">
        <f t="shared" si="18"/>
        <v>672149</v>
      </c>
      <c r="FW12" s="66">
        <f t="shared" si="18"/>
        <v>0</v>
      </c>
      <c r="FX12" s="66">
        <f t="shared" si="18"/>
        <v>0</v>
      </c>
      <c r="FY12" s="66">
        <f t="shared" si="18"/>
        <v>0</v>
      </c>
      <c r="FZ12" s="66">
        <f t="shared" si="18"/>
        <v>0</v>
      </c>
      <c r="GA12" s="66">
        <f t="shared" si="18"/>
        <v>0</v>
      </c>
      <c r="GB12" s="66">
        <f t="shared" si="18"/>
        <v>0</v>
      </c>
      <c r="GC12" s="66">
        <f t="shared" si="18"/>
        <v>0</v>
      </c>
      <c r="GD12" s="66">
        <f t="shared" si="18"/>
        <v>0</v>
      </c>
      <c r="GE12" s="66">
        <f t="shared" si="18"/>
        <v>0</v>
      </c>
      <c r="GF12" s="66">
        <f t="shared" si="18"/>
        <v>0</v>
      </c>
      <c r="GG12" s="66">
        <f t="shared" si="18"/>
        <v>0</v>
      </c>
      <c r="GH12" s="66">
        <f t="shared" si="18"/>
        <v>0</v>
      </c>
      <c r="GI12" s="66">
        <f t="shared" si="18"/>
        <v>0</v>
      </c>
      <c r="GJ12" s="66">
        <f t="shared" si="18"/>
        <v>0</v>
      </c>
      <c r="GK12" s="66">
        <f t="shared" si="18"/>
        <v>0</v>
      </c>
      <c r="GL12" s="66">
        <f t="shared" si="18"/>
        <v>220663.4</v>
      </c>
      <c r="GM12" s="66">
        <f t="shared" si="18"/>
        <v>0</v>
      </c>
      <c r="GN12" s="66">
        <f t="shared" si="18"/>
        <v>0</v>
      </c>
      <c r="GO12" s="66">
        <f t="shared" si="18"/>
        <v>0</v>
      </c>
      <c r="GP12" s="66">
        <f t="shared" si="18"/>
        <v>0</v>
      </c>
      <c r="GQ12" s="66">
        <f t="shared" ref="GQ12:HM12" si="20">GQ13+GQ15+GQ14</f>
        <v>0</v>
      </c>
      <c r="GR12" s="66">
        <f t="shared" si="20"/>
        <v>0</v>
      </c>
      <c r="GS12" s="66">
        <f t="shared" si="20"/>
        <v>0</v>
      </c>
      <c r="GT12" s="66">
        <f t="shared" ref="GT12" si="21">GT13+GT15+GT14</f>
        <v>0</v>
      </c>
      <c r="GU12" s="66">
        <f t="shared" si="20"/>
        <v>0</v>
      </c>
      <c r="GV12" s="66">
        <f t="shared" si="20"/>
        <v>0</v>
      </c>
      <c r="GW12" s="66">
        <f t="shared" si="20"/>
        <v>0</v>
      </c>
      <c r="GX12" s="66">
        <f t="shared" si="20"/>
        <v>0</v>
      </c>
      <c r="GY12" s="66">
        <f t="shared" si="20"/>
        <v>0</v>
      </c>
      <c r="GZ12" s="66">
        <f t="shared" si="20"/>
        <v>0</v>
      </c>
      <c r="HA12" s="66">
        <f t="shared" si="20"/>
        <v>0</v>
      </c>
      <c r="HB12" s="66">
        <f t="shared" si="20"/>
        <v>0</v>
      </c>
      <c r="HC12" s="66">
        <f t="shared" si="20"/>
        <v>451485.6</v>
      </c>
      <c r="HD12" s="66">
        <f t="shared" si="20"/>
        <v>0</v>
      </c>
      <c r="HE12" s="66">
        <f t="shared" si="20"/>
        <v>0</v>
      </c>
      <c r="HF12" s="66">
        <f t="shared" si="20"/>
        <v>0</v>
      </c>
      <c r="HG12" s="66">
        <f t="shared" si="20"/>
        <v>0</v>
      </c>
      <c r="HH12" s="66">
        <f t="shared" si="20"/>
        <v>0</v>
      </c>
      <c r="HI12" s="66">
        <f t="shared" si="20"/>
        <v>0</v>
      </c>
      <c r="HJ12" s="66">
        <f t="shared" si="20"/>
        <v>0</v>
      </c>
      <c r="HK12" s="66">
        <f t="shared" si="20"/>
        <v>0</v>
      </c>
      <c r="HL12" s="66">
        <f t="shared" si="20"/>
        <v>0</v>
      </c>
      <c r="HM12" s="66">
        <f t="shared" si="20"/>
        <v>0</v>
      </c>
    </row>
    <row r="13" spans="1:221" ht="45.75" customHeight="1">
      <c r="A13" s="209"/>
      <c r="B13" s="5">
        <v>11001</v>
      </c>
      <c r="C13" s="97" t="s">
        <v>78</v>
      </c>
      <c r="D13" s="155">
        <f>SUM(E13:AT13)</f>
        <v>377272.1</v>
      </c>
      <c r="E13" s="4"/>
      <c r="F13" s="4"/>
      <c r="G13" s="4"/>
      <c r="H13" s="4"/>
      <c r="I13" s="4"/>
      <c r="J13" s="4"/>
      <c r="K13" s="4"/>
      <c r="L13" s="4"/>
      <c r="M13" s="10"/>
      <c r="N13" s="4"/>
      <c r="O13" s="4"/>
      <c r="P13" s="4"/>
      <c r="Q13" s="4"/>
      <c r="R13" s="10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10"/>
      <c r="AJ13" s="4">
        <v>377272.1</v>
      </c>
      <c r="AK13" s="4"/>
      <c r="AL13" s="10"/>
      <c r="AM13" s="4"/>
      <c r="AN13" s="4"/>
      <c r="AO13" s="4"/>
      <c r="AP13" s="4"/>
      <c r="AQ13" s="4"/>
      <c r="AR13" s="4"/>
      <c r="AS13" s="4"/>
      <c r="AT13" s="4"/>
      <c r="AU13" s="66">
        <f>SUM(AV13:CK13)</f>
        <v>417485.6</v>
      </c>
      <c r="AV13" s="4"/>
      <c r="AW13" s="4"/>
      <c r="AX13" s="4"/>
      <c r="AY13" s="4"/>
      <c r="AZ13" s="4"/>
      <c r="BA13" s="4"/>
      <c r="BB13" s="4"/>
      <c r="BC13" s="4"/>
      <c r="BD13" s="10"/>
      <c r="BE13" s="4"/>
      <c r="BF13" s="4"/>
      <c r="BG13" s="4"/>
      <c r="BH13" s="4"/>
      <c r="BI13" s="10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10"/>
      <c r="CA13" s="4">
        <v>417485.6</v>
      </c>
      <c r="CB13" s="4"/>
      <c r="CC13" s="10"/>
      <c r="CD13" s="4"/>
      <c r="CE13" s="4"/>
      <c r="CF13" s="4"/>
      <c r="CG13" s="4"/>
      <c r="CH13" s="4"/>
      <c r="CI13" s="4"/>
      <c r="CJ13" s="4"/>
      <c r="CK13" s="4"/>
      <c r="CL13" s="66">
        <f>SUM(CM13:EC13)</f>
        <v>417485.6</v>
      </c>
      <c r="CM13" s="4"/>
      <c r="CN13" s="4"/>
      <c r="CO13" s="4"/>
      <c r="CP13" s="4"/>
      <c r="CQ13" s="4"/>
      <c r="CR13" s="4"/>
      <c r="CS13" s="4"/>
      <c r="CT13" s="4"/>
      <c r="CU13" s="10"/>
      <c r="CV13" s="4"/>
      <c r="CW13" s="4"/>
      <c r="CX13" s="4"/>
      <c r="CY13" s="4"/>
      <c r="CZ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10"/>
      <c r="DS13" s="4">
        <v>417485.6</v>
      </c>
      <c r="DT13" s="4"/>
      <c r="DU13" s="10"/>
      <c r="DV13" s="4"/>
      <c r="DW13" s="4"/>
      <c r="DX13" s="4"/>
      <c r="DY13" s="4"/>
      <c r="DZ13" s="4"/>
      <c r="EA13" s="4"/>
      <c r="EB13" s="4"/>
      <c r="EC13" s="4"/>
      <c r="ED13" s="66">
        <f>SUM(EE13:FU13)</f>
        <v>417485.6</v>
      </c>
      <c r="EE13" s="4"/>
      <c r="EF13" s="4"/>
      <c r="EG13" s="4"/>
      <c r="EH13" s="4"/>
      <c r="EI13" s="4"/>
      <c r="EJ13" s="4"/>
      <c r="EK13" s="4"/>
      <c r="EL13" s="4"/>
      <c r="EM13" s="10"/>
      <c r="EN13" s="4"/>
      <c r="EO13" s="4"/>
      <c r="EP13" s="4"/>
      <c r="EQ13" s="4"/>
      <c r="ER13" s="10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10"/>
      <c r="FK13" s="4">
        <v>417485.6</v>
      </c>
      <c r="FL13" s="4"/>
      <c r="FM13" s="10"/>
      <c r="FN13" s="4"/>
      <c r="FO13" s="4"/>
      <c r="FP13" s="4"/>
      <c r="FQ13" s="4"/>
      <c r="FR13" s="4"/>
      <c r="FS13" s="4"/>
      <c r="FT13" s="4"/>
      <c r="FU13" s="4"/>
      <c r="FV13" s="66">
        <f>SUM(FW13:HM13)</f>
        <v>417485.6</v>
      </c>
      <c r="FW13" s="4"/>
      <c r="FX13" s="4"/>
      <c r="FY13" s="4"/>
      <c r="FZ13" s="4"/>
      <c r="GA13" s="4"/>
      <c r="GB13" s="4"/>
      <c r="GC13" s="4"/>
      <c r="GD13" s="4"/>
      <c r="GE13" s="10"/>
      <c r="GF13" s="4"/>
      <c r="GG13" s="4"/>
      <c r="GH13" s="4"/>
      <c r="GI13" s="4"/>
      <c r="GJ13" s="10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10"/>
      <c r="HC13" s="4">
        <v>417485.6</v>
      </c>
      <c r="HD13" s="4"/>
      <c r="HE13" s="10"/>
      <c r="HF13" s="4"/>
      <c r="HG13" s="4"/>
      <c r="HH13" s="4"/>
      <c r="HI13" s="4"/>
      <c r="HJ13" s="4"/>
      <c r="HK13" s="4"/>
      <c r="HL13" s="4"/>
      <c r="HM13" s="4"/>
    </row>
    <row r="14" spans="1:221" ht="43.5" customHeight="1">
      <c r="A14" s="210"/>
      <c r="B14" s="5">
        <v>11002</v>
      </c>
      <c r="C14" s="97" t="s">
        <v>113</v>
      </c>
      <c r="D14" s="155">
        <f t="shared" ref="D14:D17" si="22">SUM(E14:AT14)</f>
        <v>22350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>
        <v>22350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66">
        <f t="shared" ref="AU14:AU15" si="23">SUM(AV14:CK14)</f>
        <v>34000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>
        <v>34000</v>
      </c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66">
        <f t="shared" ref="CL14:CL15" si="24">SUM(CM14:EC14)</f>
        <v>34000</v>
      </c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>
        <v>34000</v>
      </c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66">
        <f t="shared" ref="ED14:ED15" si="25">SUM(EE14:FU14)</f>
        <v>34000</v>
      </c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>
        <v>34000</v>
      </c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66">
        <f t="shared" ref="FV14:FV15" si="26">SUM(FW14:HM14)</f>
        <v>34000</v>
      </c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>
        <v>34000</v>
      </c>
      <c r="HD14" s="10"/>
      <c r="HE14" s="10"/>
      <c r="HF14" s="10"/>
      <c r="HG14" s="10"/>
      <c r="HH14" s="10"/>
      <c r="HI14" s="10"/>
      <c r="HJ14" s="10"/>
      <c r="HK14" s="10"/>
      <c r="HL14" s="10"/>
      <c r="HM14" s="10"/>
    </row>
    <row r="15" spans="1:221" ht="44.25" customHeight="1">
      <c r="A15" s="209"/>
      <c r="B15" s="5">
        <v>11003</v>
      </c>
      <c r="C15" s="97" t="s">
        <v>5</v>
      </c>
      <c r="D15" s="155">
        <f t="shared" si="22"/>
        <v>243295.4</v>
      </c>
      <c r="E15" s="4"/>
      <c r="F15" s="4"/>
      <c r="G15" s="4"/>
      <c r="H15" s="4"/>
      <c r="I15" s="4"/>
      <c r="J15" s="4"/>
      <c r="K15" s="4"/>
      <c r="L15" s="4"/>
      <c r="M15" s="10"/>
      <c r="N15" s="4"/>
      <c r="O15" s="4"/>
      <c r="P15" s="4"/>
      <c r="Q15" s="4"/>
      <c r="R15" s="10"/>
      <c r="S15" s="4"/>
      <c r="T15" s="4">
        <v>243295.4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10"/>
      <c r="AJ15" s="4"/>
      <c r="AK15" s="4"/>
      <c r="AL15" s="10"/>
      <c r="AM15" s="4"/>
      <c r="AN15" s="4"/>
      <c r="AO15" s="4"/>
      <c r="AP15" s="4"/>
      <c r="AQ15" s="4"/>
      <c r="AR15" s="4"/>
      <c r="AS15" s="4"/>
      <c r="AT15" s="4"/>
      <c r="AU15" s="66">
        <f t="shared" si="23"/>
        <v>220663.4</v>
      </c>
      <c r="AV15" s="4"/>
      <c r="AW15" s="4"/>
      <c r="AX15" s="4"/>
      <c r="AY15" s="4"/>
      <c r="AZ15" s="4"/>
      <c r="BA15" s="4"/>
      <c r="BB15" s="4"/>
      <c r="BC15" s="4"/>
      <c r="BD15" s="10"/>
      <c r="BE15" s="4"/>
      <c r="BF15" s="4"/>
      <c r="BG15" s="4"/>
      <c r="BH15" s="4"/>
      <c r="BI15" s="10"/>
      <c r="BJ15" s="4"/>
      <c r="BK15" s="4">
        <v>220663.4</v>
      </c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10"/>
      <c r="CA15" s="4"/>
      <c r="CB15" s="4"/>
      <c r="CC15" s="10"/>
      <c r="CD15" s="4"/>
      <c r="CE15" s="4"/>
      <c r="CF15" s="4"/>
      <c r="CG15" s="4"/>
      <c r="CH15" s="4"/>
      <c r="CI15" s="4"/>
      <c r="CJ15" s="4"/>
      <c r="CK15" s="4"/>
      <c r="CL15" s="66">
        <f t="shared" si="24"/>
        <v>220663.4</v>
      </c>
      <c r="CM15" s="4"/>
      <c r="CN15" s="4"/>
      <c r="CO15" s="4"/>
      <c r="CP15" s="4"/>
      <c r="CQ15" s="4"/>
      <c r="CR15" s="4"/>
      <c r="CS15" s="4"/>
      <c r="CT15" s="4"/>
      <c r="CU15" s="10"/>
      <c r="CV15" s="4"/>
      <c r="CW15" s="4"/>
      <c r="CX15" s="4"/>
      <c r="CY15" s="4"/>
      <c r="CZ15" s="10"/>
      <c r="DA15" s="4"/>
      <c r="DB15" s="4">
        <v>220663.4</v>
      </c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10"/>
      <c r="DS15" s="65"/>
      <c r="DT15" s="4"/>
      <c r="DU15" s="10"/>
      <c r="DV15" s="4"/>
      <c r="DW15" s="4"/>
      <c r="DX15" s="4"/>
      <c r="DY15" s="4"/>
      <c r="DZ15" s="4"/>
      <c r="EA15" s="4"/>
      <c r="EB15" s="4"/>
      <c r="EC15" s="4"/>
      <c r="ED15" s="66">
        <f t="shared" si="25"/>
        <v>220663.4</v>
      </c>
      <c r="EE15" s="4"/>
      <c r="EF15" s="4"/>
      <c r="EG15" s="4"/>
      <c r="EH15" s="4"/>
      <c r="EI15" s="4"/>
      <c r="EJ15" s="4"/>
      <c r="EK15" s="4"/>
      <c r="EL15" s="4"/>
      <c r="EM15" s="10"/>
      <c r="EN15" s="4"/>
      <c r="EO15" s="4"/>
      <c r="EP15" s="4"/>
      <c r="EQ15" s="4"/>
      <c r="ER15" s="10"/>
      <c r="ES15" s="4"/>
      <c r="ET15" s="4">
        <v>220663.4</v>
      </c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10"/>
      <c r="FK15" s="4"/>
      <c r="FL15" s="4"/>
      <c r="FM15" s="10"/>
      <c r="FN15" s="4"/>
      <c r="FO15" s="4"/>
      <c r="FP15" s="4"/>
      <c r="FQ15" s="4"/>
      <c r="FR15" s="4"/>
      <c r="FS15" s="4"/>
      <c r="FT15" s="4"/>
      <c r="FU15" s="4"/>
      <c r="FV15" s="66">
        <f t="shared" si="26"/>
        <v>220663.4</v>
      </c>
      <c r="FW15" s="4"/>
      <c r="FX15" s="4"/>
      <c r="FY15" s="4"/>
      <c r="FZ15" s="4"/>
      <c r="GA15" s="4"/>
      <c r="GB15" s="4"/>
      <c r="GC15" s="4"/>
      <c r="GD15" s="4"/>
      <c r="GE15" s="10"/>
      <c r="GF15" s="4"/>
      <c r="GG15" s="4"/>
      <c r="GH15" s="4"/>
      <c r="GI15" s="4"/>
      <c r="GJ15" s="10"/>
      <c r="GK15" s="4"/>
      <c r="GL15" s="4">
        <v>220663.4</v>
      </c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10"/>
      <c r="HC15" s="4"/>
      <c r="HD15" s="4"/>
      <c r="HE15" s="10"/>
      <c r="HF15" s="4"/>
      <c r="HG15" s="4"/>
      <c r="HH15" s="4"/>
      <c r="HI15" s="4"/>
      <c r="HJ15" s="4"/>
      <c r="HK15" s="4"/>
      <c r="HL15" s="4"/>
      <c r="HM15" s="4"/>
    </row>
    <row r="16" spans="1:221" ht="54" customHeight="1">
      <c r="A16" s="205">
        <v>1120</v>
      </c>
      <c r="B16" s="67"/>
      <c r="C16" s="69" t="s">
        <v>79</v>
      </c>
      <c r="D16" s="155">
        <f>D17+D18+D19+D20+D21+D22+D23+D24</f>
        <v>10126970.927999998</v>
      </c>
      <c r="E16" s="66">
        <f t="shared" ref="E16:AH16" si="27">E17+E18+E19+E20+E21+E22+E23+E24</f>
        <v>6448436.2999999998</v>
      </c>
      <c r="F16" s="66">
        <f t="shared" si="27"/>
        <v>1422844.32</v>
      </c>
      <c r="G16" s="66">
        <f t="shared" si="27"/>
        <v>67040</v>
      </c>
      <c r="H16" s="66">
        <f t="shared" si="27"/>
        <v>731910.86800000002</v>
      </c>
      <c r="I16" s="66">
        <f t="shared" si="27"/>
        <v>80355.554999999993</v>
      </c>
      <c r="J16" s="66">
        <f t="shared" si="27"/>
        <v>20605.731</v>
      </c>
      <c r="K16" s="66">
        <f t="shared" si="27"/>
        <v>3236.4</v>
      </c>
      <c r="L16" s="66">
        <f t="shared" si="27"/>
        <v>2274.9</v>
      </c>
      <c r="M16" s="66">
        <f t="shared" si="27"/>
        <v>0</v>
      </c>
      <c r="N16" s="66">
        <f t="shared" si="27"/>
        <v>17893.5</v>
      </c>
      <c r="O16" s="66">
        <f t="shared" si="27"/>
        <v>11944.31</v>
      </c>
      <c r="P16" s="66">
        <f t="shared" si="27"/>
        <v>1191</v>
      </c>
      <c r="Q16" s="66">
        <f t="shared" si="27"/>
        <v>240</v>
      </c>
      <c r="R16" s="66">
        <f t="shared" si="27"/>
        <v>0</v>
      </c>
      <c r="S16" s="66">
        <f t="shared" si="27"/>
        <v>4086</v>
      </c>
      <c r="T16" s="66">
        <f t="shared" si="27"/>
        <v>0</v>
      </c>
      <c r="U16" s="66">
        <f t="shared" si="27"/>
        <v>269798.95</v>
      </c>
      <c r="V16" s="66">
        <f t="shared" si="27"/>
        <v>4167.3999999999996</v>
      </c>
      <c r="W16" s="66">
        <f t="shared" si="27"/>
        <v>0</v>
      </c>
      <c r="X16" s="66">
        <f t="shared" si="27"/>
        <v>3794</v>
      </c>
      <c r="Y16" s="66">
        <f t="shared" si="27"/>
        <v>43776.51</v>
      </c>
      <c r="Z16" s="66">
        <f t="shared" si="27"/>
        <v>24192.29</v>
      </c>
      <c r="AA16" s="66">
        <f t="shared" si="27"/>
        <v>134458.125</v>
      </c>
      <c r="AB16" s="66">
        <f t="shared" si="27"/>
        <v>101812.054</v>
      </c>
      <c r="AC16" s="66">
        <f t="shared" si="27"/>
        <v>0</v>
      </c>
      <c r="AD16" s="66">
        <f t="shared" si="27"/>
        <v>326202.35499999998</v>
      </c>
      <c r="AE16" s="66">
        <f t="shared" si="27"/>
        <v>10645.09</v>
      </c>
      <c r="AF16" s="66">
        <f t="shared" si="27"/>
        <v>0</v>
      </c>
      <c r="AG16" s="66">
        <f t="shared" si="27"/>
        <v>304918.5</v>
      </c>
      <c r="AH16" s="66">
        <f t="shared" si="27"/>
        <v>0</v>
      </c>
      <c r="AI16" s="66">
        <f t="shared" ref="AI16" si="28">AI17+AI18+AI19+AI20+AI21+AI22+AI23+AI24</f>
        <v>0</v>
      </c>
      <c r="AJ16" s="66">
        <f t="shared" ref="AJ16" si="29">AJ17+AJ18+AJ19+AJ20+AJ21+AJ22+AJ23+AJ24</f>
        <v>74267.199999999997</v>
      </c>
      <c r="AK16" s="66">
        <f t="shared" ref="AK16" si="30">AK17+AK18+AK19+AK20+AK21+AK22+AK23+AK24</f>
        <v>10051.870000000001</v>
      </c>
      <c r="AL16" s="66">
        <f t="shared" ref="AL16" si="31">AL17+AL18+AL19+AL20+AL21+AL22+AL23+AL24</f>
        <v>0</v>
      </c>
      <c r="AM16" s="66">
        <f t="shared" ref="AM16" si="32">AM17+AM18+AM19+AM20+AM21+AM22+AM23+AM24</f>
        <v>0</v>
      </c>
      <c r="AN16" s="66">
        <f t="shared" ref="AN16" si="33">AN17+AN18+AN19+AN20+AN21+AN22+AN23+AN24</f>
        <v>0</v>
      </c>
      <c r="AO16" s="66">
        <f t="shared" ref="AO16" si="34">AO17+AO18+AO19+AO20+AO21+AO22+AO23+AO24</f>
        <v>0</v>
      </c>
      <c r="AP16" s="66">
        <f t="shared" ref="AP16" si="35">AP17+AP18+AP19+AP20+AP21+AP22+AP23+AP24</f>
        <v>0</v>
      </c>
      <c r="AQ16" s="66">
        <f t="shared" ref="AQ16" si="36">AQ17+AQ18+AQ19+AQ20+AQ21+AQ22+AQ23+AQ24</f>
        <v>0</v>
      </c>
      <c r="AR16" s="66">
        <f t="shared" ref="AR16" si="37">AR17+AR18+AR19+AR20+AR21+AR22+AR23+AR24</f>
        <v>6827.7000000000007</v>
      </c>
      <c r="AS16" s="66">
        <f t="shared" ref="AS16" si="38">AS17+AS18+AS19+AS20+AS21+AS22+AS23+AS24</f>
        <v>0</v>
      </c>
      <c r="AT16" s="66">
        <f t="shared" ref="AT16" si="39">AT17+AT18+AT19+AT20+AT21+AT22+AT23+AT24</f>
        <v>0</v>
      </c>
      <c r="AU16" s="66">
        <f t="shared" ref="AU16" si="40">AU17+AU18+AU19+AU20+AU21+AU22+AU23+AU24</f>
        <v>10870154.800000001</v>
      </c>
      <c r="AV16" s="66">
        <f t="shared" ref="AV16" si="41">AV17+AV18+AV19+AV20+AV21+AV22+AV23+AV24</f>
        <v>6216213.1000000006</v>
      </c>
      <c r="AW16" s="66">
        <f t="shared" ref="AW16" si="42">AW17+AW18+AW19+AW20+AW21+AW22+AW23+AW24</f>
        <v>1229158.3999999999</v>
      </c>
      <c r="AX16" s="66">
        <f t="shared" ref="AX16" si="43">AX17+AX18+AX19+AX20+AX21+AX22+AX23+AX24</f>
        <v>69990</v>
      </c>
      <c r="AY16" s="66">
        <f t="shared" ref="AY16" si="44">AY17+AY18+AY19+AY20+AY21+AY22+AY23+AY24</f>
        <v>666468.4</v>
      </c>
      <c r="AZ16" s="66">
        <f t="shared" ref="AZ16" si="45">AZ17+AZ18+AZ19+AZ20+AZ21+AZ22+AZ23+AZ24</f>
        <v>49587.1</v>
      </c>
      <c r="BA16" s="66">
        <f t="shared" ref="BA16" si="46">BA17+BA18+BA19+BA20+BA21+BA22+BA23+BA24</f>
        <v>30246.5</v>
      </c>
      <c r="BB16" s="66">
        <f t="shared" ref="BB16" si="47">BB17+BB18+BB19+BB20+BB21+BB22+BB23+BB24</f>
        <v>3795</v>
      </c>
      <c r="BC16" s="66">
        <f t="shared" ref="BC16" si="48">BC17+BC18+BC19+BC20+BC21+BC22+BC23+BC24</f>
        <v>9678.9</v>
      </c>
      <c r="BD16" s="66">
        <f t="shared" ref="BD16" si="49">BD17+BD18+BD19+BD20+BD21+BD22+BD23+BD24</f>
        <v>0</v>
      </c>
      <c r="BE16" s="66">
        <f t="shared" ref="BE16" si="50">BE17+BE18+BE19+BE20+BE21+BE22+BE23+BE24</f>
        <v>14604</v>
      </c>
      <c r="BF16" s="66">
        <f t="shared" ref="BF16" si="51">BF17+BF18+BF19+BF20+BF21+BF22+BF23+BF24</f>
        <v>9716</v>
      </c>
      <c r="BG16" s="66">
        <f t="shared" ref="BG16" si="52">BG17+BG18+BG19+BG20+BG21+BG22+BG23+BG24</f>
        <v>1544</v>
      </c>
      <c r="BH16" s="66">
        <f t="shared" ref="BH16" si="53">BH17+BH18+BH19+BH20+BH21+BH22+BH23+BH24</f>
        <v>6500</v>
      </c>
      <c r="BI16" s="66">
        <f t="shared" ref="BI16" si="54">BI17+BI18+BI19+BI20+BI21+BI22+BI23+BI24</f>
        <v>0</v>
      </c>
      <c r="BJ16" s="66">
        <f t="shared" ref="BJ16" si="55">BJ17+BJ18+BJ19+BJ20+BJ21+BJ22+BJ23+BJ24</f>
        <v>9816.4</v>
      </c>
      <c r="BK16" s="66">
        <f t="shared" ref="BK16" si="56">BK17+BK18+BK19+BK20+BK21+BK22+BK23+BK24</f>
        <v>0</v>
      </c>
      <c r="BL16" s="66">
        <f t="shared" ref="BL16" si="57">BL17+BL18+BL19+BL20+BL21+BL22+BL23+BL24</f>
        <v>238000</v>
      </c>
      <c r="BM16" s="66">
        <f t="shared" ref="BM16" si="58">BM17+BM18+BM19+BM20+BM21+BM22+BM23+BM24</f>
        <v>300</v>
      </c>
      <c r="BN16" s="66">
        <f t="shared" ref="BN16" si="59">BN17+BN18+BN19+BN20+BN21+BN22+BN23+BN24</f>
        <v>1000</v>
      </c>
      <c r="BO16" s="66">
        <f t="shared" ref="BO16" si="60">BO17+BO18+BO19+BO20+BO21+BO22+BO23+BO24</f>
        <v>3204.1</v>
      </c>
      <c r="BP16" s="66">
        <f t="shared" ref="BP16" si="61">BP17+BP18+BP19+BP20+BP21+BP22+BP23+BP24</f>
        <v>81000</v>
      </c>
      <c r="BQ16" s="66">
        <f t="shared" ref="BQ16" si="62">BQ17+BQ18+BQ19+BQ20+BQ21+BQ22+BQ23+BQ24</f>
        <v>19334.900000000001</v>
      </c>
      <c r="BR16" s="66">
        <f t="shared" ref="BR16" si="63">BR17+BR18+BR19+BR20+BR21+BR22+BR23+BR24</f>
        <v>145190.9</v>
      </c>
      <c r="BS16" s="66">
        <f t="shared" ref="BS16" si="64">BS17+BS18+BS19+BS20+BS21+BS22+BS23+BS24</f>
        <v>102013</v>
      </c>
      <c r="BT16" s="66">
        <f t="shared" ref="BT16" si="65">BT17+BT18+BT19+BT20+BT21+BT22+BT23+BT24</f>
        <v>0</v>
      </c>
      <c r="BU16" s="66">
        <f t="shared" ref="BU16" si="66">BU17+BU18+BU19+BU20+BU21+BU22+BU23+BU24</f>
        <v>858158.79999999993</v>
      </c>
      <c r="BV16" s="66">
        <f t="shared" ref="BV16" si="67">BV17+BV18+BV19+BV20+BV21+BV22+BV23+BV24</f>
        <v>10477.9</v>
      </c>
      <c r="BW16" s="66">
        <f t="shared" ref="BW16" si="68">BW17+BW18+BW19+BW20+BW21+BW22+BW23+BW24</f>
        <v>0</v>
      </c>
      <c r="BX16" s="66">
        <f t="shared" ref="BX16" si="69">BX17+BX18+BX19+BX20+BX21+BX22+BX23+BX24</f>
        <v>893204.20000000007</v>
      </c>
      <c r="BY16" s="66">
        <f t="shared" ref="BY16" si="70">BY17+BY18+BY19+BY20+BY21+BY22+BY23+BY24</f>
        <v>0</v>
      </c>
      <c r="BZ16" s="66">
        <f t="shared" ref="BZ16" si="71">BZ17+BZ18+BZ19+BZ20+BZ21+BZ22+BZ23+BZ24</f>
        <v>0</v>
      </c>
      <c r="CA16" s="66">
        <f t="shared" ref="CA16" si="72">CA17+CA18+CA19+CA20+CA21+CA22+CA23+CA24</f>
        <v>74419.199999999997</v>
      </c>
      <c r="CB16" s="66">
        <f t="shared" ref="CB16" si="73">CB17+CB18+CB19+CB20+CB21+CB22+CB23+CB24</f>
        <v>10874</v>
      </c>
      <c r="CC16" s="66">
        <f t="shared" ref="CC16" si="74">CC17+CC18+CC19+CC20+CC21+CC22+CC23+CC24</f>
        <v>0</v>
      </c>
      <c r="CD16" s="66">
        <f t="shared" ref="CD16" si="75">CD17+CD18+CD19+CD20+CD21+CD22+CD23+CD24</f>
        <v>1500</v>
      </c>
      <c r="CE16" s="66">
        <f t="shared" ref="CE16" si="76">CE17+CE18+CE19+CE20+CE21+CE22+CE23+CE24</f>
        <v>0</v>
      </c>
      <c r="CF16" s="66">
        <f t="shared" ref="CF16" si="77">CF17+CF18+CF19+CF20+CF21+CF22+CF23+CF24</f>
        <v>0</v>
      </c>
      <c r="CG16" s="66">
        <f t="shared" ref="CG16" si="78">CG17+CG18+CG19+CG20+CG21+CG22+CG23+CG24</f>
        <v>0</v>
      </c>
      <c r="CH16" s="66">
        <f t="shared" ref="CH16" si="79">CH17+CH18+CH19+CH20+CH21+CH22+CH23+CH24</f>
        <v>0</v>
      </c>
      <c r="CI16" s="66">
        <f t="shared" ref="CI16" si="80">CI17+CI18+CI19+CI20+CI21+CI22+CI23+CI24</f>
        <v>114160</v>
      </c>
      <c r="CJ16" s="66">
        <f t="shared" ref="CJ16" si="81">CJ17+CJ18+CJ19+CJ20+CJ21+CJ22+CJ23+CJ24</f>
        <v>0</v>
      </c>
      <c r="CK16" s="66">
        <f t="shared" ref="CK16" si="82">CK17+CK18+CK19+CK20+CK21+CK22+CK23+CK24</f>
        <v>0</v>
      </c>
      <c r="CL16" s="66">
        <f t="shared" ref="CL16" si="83">CL17+CL18+CL19+CL20+CL21+CL22+CL23+CL24</f>
        <v>13255984.300000001</v>
      </c>
      <c r="CM16" s="66">
        <f t="shared" ref="CM16" si="84">CM17+CM18+CM19+CM20+CM21+CM22+CM23+CM24</f>
        <v>7677642</v>
      </c>
      <c r="CN16" s="66">
        <f t="shared" ref="CN16" si="85">CN17+CN18+CN19+CN20+CN21+CN22+CN23+CN24</f>
        <v>1260085.3</v>
      </c>
      <c r="CO16" s="66">
        <f t="shared" ref="CO16" si="86">CO17+CO18+CO19+CO20+CO21+CO22+CO23+CO24</f>
        <v>136254</v>
      </c>
      <c r="CP16" s="66">
        <f t="shared" ref="CP16" si="87">CP17+CP18+CP19+CP20+CP21+CP22+CP23+CP24</f>
        <v>667091.1</v>
      </c>
      <c r="CQ16" s="66">
        <f t="shared" ref="CQ16" si="88">CQ17+CQ18+CQ19+CQ20+CQ21+CQ22+CQ23+CQ24</f>
        <v>49587.1</v>
      </c>
      <c r="CR16" s="66">
        <f t="shared" ref="CR16" si="89">CR17+CR18+CR19+CR20+CR21+CR22+CR23+CR24</f>
        <v>30359.200000000001</v>
      </c>
      <c r="CS16" s="66">
        <f t="shared" ref="CS16" si="90">CS17+CS18+CS19+CS20+CS21+CS22+CS23+CS24</f>
        <v>3875</v>
      </c>
      <c r="CT16" s="66">
        <f t="shared" ref="CT16" si="91">CT17+CT18+CT19+CT20+CT21+CT22+CT23+CT24</f>
        <v>5000</v>
      </c>
      <c r="CU16" s="66">
        <f t="shared" ref="CU16" si="92">CU17+CU18+CU19+CU20+CU21+CU22+CU23+CU24</f>
        <v>0</v>
      </c>
      <c r="CV16" s="66">
        <f t="shared" ref="CV16" si="93">CV17+CV18+CV19+CV20+CV21+CV22+CV23+CV24</f>
        <v>14658</v>
      </c>
      <c r="CW16" s="66">
        <f t="shared" ref="CW16" si="94">CW17+CW18+CW19+CW20+CW21+CW22+CW23+CW24</f>
        <v>9716</v>
      </c>
      <c r="CX16" s="66">
        <f t="shared" ref="CX16" si="95">CX17+CX18+CX19+CX20+CX21+CX22+CX23+CX24</f>
        <v>1544</v>
      </c>
      <c r="CY16" s="66">
        <f t="shared" ref="CY16" si="96">CY17+CY18+CY19+CY20+CY21+CY22+CY23+CY24</f>
        <v>6500</v>
      </c>
      <c r="CZ16" s="66">
        <f t="shared" ref="CZ16" si="97">CZ17+CZ18+CZ19+CZ20+CZ21+CZ22+CZ23+CZ24</f>
        <v>0</v>
      </c>
      <c r="DA16" s="66">
        <f t="shared" ref="DA16" si="98">DA17+DA18+DA19+DA20+DA21+DA22+DA23+DA24</f>
        <v>9816.4</v>
      </c>
      <c r="DB16" s="66">
        <f t="shared" ref="DB16" si="99">DB17+DB18+DB19+DB20+DB21+DB22+DB23+DB24</f>
        <v>0</v>
      </c>
      <c r="DC16" s="66">
        <f t="shared" ref="DC16" si="100">DC17+DC18+DC19+DC20+DC21+DC22+DC23+DC24</f>
        <v>1357800</v>
      </c>
      <c r="DD16" s="66">
        <f t="shared" ref="DD16" si="101">DD17+DD18+DD19+DD20+DD21+DD22+DD23+DD24</f>
        <v>300</v>
      </c>
      <c r="DE16" s="66">
        <f t="shared" ref="DE16" si="102">DE17+DE18+DE19+DE20+DE21+DE22+DE23+DE24</f>
        <v>1000</v>
      </c>
      <c r="DF16" s="66">
        <f t="shared" ref="DF16" si="103">DF17+DF18+DF19+DF20+DF21+DF22+DF23+DF24</f>
        <v>3204.1</v>
      </c>
      <c r="DG16" s="66">
        <f t="shared" ref="DG16" si="104">DG17+DG18+DG19+DG20+DG21+DG22+DG23+DG24</f>
        <v>81000</v>
      </c>
      <c r="DH16" s="66">
        <f t="shared" ref="DH16" si="105">DH17+DH18+DH19+DH20+DH21+DH22+DH23+DH24</f>
        <v>19334.8</v>
      </c>
      <c r="DI16" s="66">
        <f t="shared" ref="DI16:DJ16" si="106">DI17+DI18+DI19+DI20+DI21+DI22+DI23+DI24</f>
        <v>144924.6</v>
      </c>
      <c r="DJ16" s="66">
        <f t="shared" si="106"/>
        <v>0</v>
      </c>
      <c r="DK16" s="66">
        <f t="shared" ref="DK16" si="107">DK17+DK18+DK19+DK20+DK21+DK22+DK23+DK24</f>
        <v>102013</v>
      </c>
      <c r="DL16" s="66">
        <f t="shared" ref="DL16" si="108">DL17+DL18+DL19+DL20+DL21+DL22+DL23+DL24</f>
        <v>0</v>
      </c>
      <c r="DM16" s="66">
        <f t="shared" ref="DM16" si="109">DM17+DM18+DM19+DM20+DM21+DM22+DM23+DM24</f>
        <v>134712.6</v>
      </c>
      <c r="DN16" s="66">
        <f t="shared" ref="DN16" si="110">DN17+DN18+DN19+DN20+DN21+DN22+DN23+DN24</f>
        <v>10477.9</v>
      </c>
      <c r="DO16" s="66">
        <f t="shared" ref="DO16" si="111">DO17+DO18+DO19+DO20+DO21+DO22+DO23+DO24</f>
        <v>0</v>
      </c>
      <c r="DP16" s="66">
        <f t="shared" ref="DP16" si="112">DP17+DP18+DP19+DP20+DP21+DP22+DP23+DP24</f>
        <v>1005042.7</v>
      </c>
      <c r="DQ16" s="66">
        <f t="shared" ref="DQ16" si="113">DQ17+DQ18+DQ19+DQ20+DQ21+DQ22+DQ23+DQ24</f>
        <v>0</v>
      </c>
      <c r="DR16" s="66">
        <f t="shared" ref="DR16" si="114">DR17+DR18+DR19+DR20+DR21+DR22+DR23+DR24</f>
        <v>0</v>
      </c>
      <c r="DS16" s="66">
        <f t="shared" ref="DS16" si="115">DS17+DS18+DS19+DS20+DS21+DS22+DS23+DS24</f>
        <v>81103.199999999997</v>
      </c>
      <c r="DT16" s="66">
        <f t="shared" ref="DT16" si="116">DT17+DT18+DT19+DT20+DT21+DT22+DT23+DT24</f>
        <v>10874</v>
      </c>
      <c r="DU16" s="66">
        <f t="shared" ref="DU16" si="117">DU17+DU18+DU19+DU20+DU21+DU22+DU23+DU24</f>
        <v>0</v>
      </c>
      <c r="DV16" s="66">
        <f t="shared" ref="DV16" si="118">DV17+DV18+DV19+DV20+DV21+DV22+DV23+DV24</f>
        <v>1500</v>
      </c>
      <c r="DW16" s="66">
        <f t="shared" ref="DW16" si="119">DW17+DW18+DW19+DW20+DW21+DW22+DW23+DW24</f>
        <v>0</v>
      </c>
      <c r="DX16" s="66">
        <f t="shared" ref="DX16" si="120">DX17+DX18+DX19+DX20+DX21+DX22+DX23+DX24</f>
        <v>0</v>
      </c>
      <c r="DY16" s="66">
        <f t="shared" ref="DY16" si="121">DY17+DY18+DY19+DY20+DY21+DY22+DY23+DY24</f>
        <v>0</v>
      </c>
      <c r="DZ16" s="66">
        <f t="shared" ref="DZ16" si="122">DZ17+DZ18+DZ19+DZ20+DZ21+DZ22+DZ23+DZ24</f>
        <v>153000</v>
      </c>
      <c r="EA16" s="66">
        <f t="shared" ref="EA16" si="123">EA17+EA18+EA19+EA20+EA21+EA22+EA23+EA24</f>
        <v>123303</v>
      </c>
      <c r="EB16" s="66">
        <f t="shared" ref="EB16" si="124">EB17+EB18+EB19+EB20+EB21+EB22+EB23+EB24</f>
        <v>154266.29999999999</v>
      </c>
      <c r="EC16" s="66">
        <f t="shared" ref="EC16" si="125">EC17+EC18+EC19+EC20+EC21+EC22+EC23+EC24</f>
        <v>0</v>
      </c>
      <c r="ED16" s="66">
        <f t="shared" ref="ED16" si="126">ED17+ED18+ED19+ED20+ED21+ED22+ED23+ED24</f>
        <v>12804458</v>
      </c>
      <c r="EE16" s="66">
        <f t="shared" ref="EE16" si="127">EE17+EE18+EE19+EE20+EE21+EE22+EE23+EE24</f>
        <v>7683172.4000000004</v>
      </c>
      <c r="EF16" s="66">
        <f t="shared" ref="EF16" si="128">EF17+EF18+EF19+EF20+EF21+EF22+EF23+EF24</f>
        <v>1261640.7</v>
      </c>
      <c r="EG16" s="66">
        <f t="shared" ref="EG16" si="129">EG17+EG18+EG19+EG20+EG21+EG22+EG23+EG24</f>
        <v>136772.5</v>
      </c>
      <c r="EH16" s="66">
        <f t="shared" ref="EH16" si="130">EH17+EH18+EH19+EH20+EH21+EH22+EH23+EH24</f>
        <v>666468.4</v>
      </c>
      <c r="EI16" s="66">
        <f t="shared" ref="EI16" si="131">EI17+EI18+EI19+EI20+EI21+EI22+EI23+EI24</f>
        <v>49587.1</v>
      </c>
      <c r="EJ16" s="66">
        <f t="shared" ref="EJ16" si="132">EJ17+EJ18+EJ19+EJ20+EJ21+EJ22+EJ23+EJ24</f>
        <v>30359.200000000001</v>
      </c>
      <c r="EK16" s="66">
        <f t="shared" ref="EK16" si="133">EK17+EK18+EK19+EK20+EK21+EK22+EK23+EK24</f>
        <v>3875</v>
      </c>
      <c r="EL16" s="66">
        <f t="shared" ref="EL16" si="134">EL17+EL18+EL19+EL20+EL21+EL22+EL23+EL24</f>
        <v>5000</v>
      </c>
      <c r="EM16" s="66">
        <f t="shared" ref="EM16" si="135">EM17+EM18+EM19+EM20+EM21+EM22+EM23+EM24</f>
        <v>0</v>
      </c>
      <c r="EN16" s="66">
        <f t="shared" ref="EN16" si="136">EN17+EN18+EN19+EN20+EN21+EN22+EN23+EN24</f>
        <v>14658</v>
      </c>
      <c r="EO16" s="66">
        <f t="shared" ref="EO16" si="137">EO17+EO18+EO19+EO20+EO21+EO22+EO23+EO24</f>
        <v>9716</v>
      </c>
      <c r="EP16" s="66">
        <f t="shared" ref="EP16" si="138">EP17+EP18+EP19+EP20+EP21+EP22+EP23+EP24</f>
        <v>1544</v>
      </c>
      <c r="EQ16" s="66">
        <f t="shared" ref="EQ16" si="139">EQ17+EQ18+EQ19+EQ20+EQ21+EQ22+EQ23+EQ24</f>
        <v>6500</v>
      </c>
      <c r="ER16" s="66">
        <f t="shared" ref="ER16" si="140">ER17+ER18+ER19+ER20+ER21+ER22+ER23+ER24</f>
        <v>0</v>
      </c>
      <c r="ES16" s="66">
        <f t="shared" ref="ES16" si="141">ES17+ES18+ES19+ES20+ES21+ES22+ES23+ES24</f>
        <v>9816.4</v>
      </c>
      <c r="ET16" s="66">
        <f t="shared" ref="ET16" si="142">ET17+ET18+ET19+ET20+ET21+ET22+ET23+ET24</f>
        <v>0</v>
      </c>
      <c r="EU16" s="66">
        <f t="shared" ref="EU16" si="143">EU17+EU18+EU19+EU20+EU21+EU22+EU23+EU24</f>
        <v>1357800</v>
      </c>
      <c r="EV16" s="66">
        <f t="shared" ref="EV16" si="144">EV17+EV18+EV19+EV20+EV21+EV22+EV23+EV24</f>
        <v>300</v>
      </c>
      <c r="EW16" s="66">
        <f t="shared" ref="EW16" si="145">EW17+EW18+EW19+EW20+EW21+EW22+EW23+EW24</f>
        <v>1000</v>
      </c>
      <c r="EX16" s="66">
        <f t="shared" ref="EX16" si="146">EX17+EX18+EX19+EX20+EX21+EX22+EX23+EX24</f>
        <v>3204.1</v>
      </c>
      <c r="EY16" s="66">
        <f t="shared" ref="EY16" si="147">EY17+EY18+EY19+EY20+EY21+EY22+EY23+EY24</f>
        <v>81000</v>
      </c>
      <c r="EZ16" s="66">
        <f t="shared" ref="EZ16" si="148">EZ17+EZ18+EZ19+EZ20+EZ21+EZ22+EZ23+EZ24</f>
        <v>19334.8</v>
      </c>
      <c r="FA16" s="66">
        <f t="shared" ref="FA16:FB16" si="149">FA17+FA18+FA19+FA20+FA21+FA22+FA23+FA24</f>
        <v>144924.6</v>
      </c>
      <c r="FB16" s="66">
        <f t="shared" si="149"/>
        <v>0</v>
      </c>
      <c r="FC16" s="66">
        <f t="shared" ref="FC16" si="150">FC17+FC18+FC19+FC20+FC21+FC22+FC23+FC24</f>
        <v>102013</v>
      </c>
      <c r="FD16" s="66">
        <f t="shared" ref="FD16" si="151">FD17+FD18+FD19+FD20+FD21+FD22+FD23+FD24</f>
        <v>0</v>
      </c>
      <c r="FE16" s="66">
        <f t="shared" ref="FE16" si="152">FE17+FE18+FE19+FE20+FE21+FE22+FE23+FE24</f>
        <v>134712.6</v>
      </c>
      <c r="FF16" s="66">
        <f t="shared" ref="FF16" si="153">FF17+FF18+FF19+FF20+FF21+FF22+FF23+FF24</f>
        <v>10477.9</v>
      </c>
      <c r="FG16" s="66">
        <f t="shared" ref="FG16" si="154">FG17+FG18+FG19+FG20+FG21+FG22+FG23+FG24</f>
        <v>0</v>
      </c>
      <c r="FH16" s="66">
        <f t="shared" ref="FH16" si="155">FH17+FH18+FH19+FH20+FH21+FH22+FH23+FH24</f>
        <v>965814.1</v>
      </c>
      <c r="FI16" s="66">
        <f t="shared" ref="FI16" si="156">FI17+FI18+FI19+FI20+FI21+FI22+FI23+FI24</f>
        <v>0</v>
      </c>
      <c r="FJ16" s="66">
        <f t="shared" ref="FJ16" si="157">FJ17+FJ18+FJ19+FJ20+FJ21+FJ22+FJ23+FJ24</f>
        <v>0</v>
      </c>
      <c r="FK16" s="66">
        <f t="shared" ref="FK16" si="158">FK17+FK18+FK19+FK20+FK21+FK22+FK23+FK24</f>
        <v>81103.199999999997</v>
      </c>
      <c r="FL16" s="66">
        <f t="shared" ref="FL16" si="159">FL17+FL18+FL19+FL20+FL21+FL22+FL23+FL24</f>
        <v>10874</v>
      </c>
      <c r="FM16" s="66">
        <f t="shared" ref="FM16" si="160">FM17+FM18+FM19+FM20+FM21+FM22+FM23+FM24</f>
        <v>0</v>
      </c>
      <c r="FN16" s="66">
        <f t="shared" ref="FN16" si="161">FN17+FN18+FN19+FN20+FN21+FN22+FN23+FN24</f>
        <v>1500</v>
      </c>
      <c r="FO16" s="66">
        <f t="shared" ref="FO16" si="162">FO17+FO18+FO19+FO20+FO21+FO22+FO23+FO24</f>
        <v>0</v>
      </c>
      <c r="FP16" s="66">
        <f t="shared" ref="FP16" si="163">FP17+FP18+FP19+FP20+FP21+FP22+FP23+FP24</f>
        <v>0</v>
      </c>
      <c r="FQ16" s="66">
        <f t="shared" ref="FQ16" si="164">FQ17+FQ18+FQ19+FQ20+FQ21+FQ22+FQ23+FQ24</f>
        <v>0</v>
      </c>
      <c r="FR16" s="66">
        <f t="shared" ref="FR16" si="165">FR17+FR18+FR19+FR20+FR21+FR22+FR23+FR24</f>
        <v>0</v>
      </c>
      <c r="FS16" s="66">
        <f t="shared" ref="FS16" si="166">FS17+FS18+FS19+FS20+FS21+FS22+FS23+FS24</f>
        <v>11290</v>
      </c>
      <c r="FT16" s="66">
        <f t="shared" ref="FT16" si="167">FT17+FT18+FT19+FT20+FT21+FT22+FT23+FT24</f>
        <v>0</v>
      </c>
      <c r="FU16" s="66">
        <f t="shared" ref="FU16" si="168">FU17+FU18+FU19+FU20+FU21+FU22+FU23+FU24</f>
        <v>0</v>
      </c>
      <c r="FV16" s="66">
        <f t="shared" ref="FV16" si="169">FV17+FV18+FV19+FV20+FV21+FV22+FV23+FV24</f>
        <v>12809959.4</v>
      </c>
      <c r="FW16" s="66">
        <f t="shared" ref="FW16" si="170">FW17+FW18+FW19+FW20+FW21+FW22+FW23+FW24</f>
        <v>7687173.4000000004</v>
      </c>
      <c r="FX16" s="66">
        <f t="shared" ref="FX16" si="171">FX17+FX18+FX19+FX20+FX21+FX22+FX23+FX24</f>
        <v>1262766</v>
      </c>
      <c r="FY16" s="66">
        <f t="shared" ref="FY16" si="172">FY17+FY18+FY19+FY20+FY21+FY22+FY23+FY24</f>
        <v>137147.6</v>
      </c>
      <c r="FZ16" s="66">
        <f t="shared" ref="FZ16" si="173">FZ17+FZ18+FZ19+FZ20+FZ21+FZ22+FZ23+FZ24</f>
        <v>666468.4</v>
      </c>
      <c r="GA16" s="66">
        <f t="shared" ref="GA16" si="174">GA17+GA18+GA19+GA20+GA21+GA22+GA23+GA24</f>
        <v>49587.1</v>
      </c>
      <c r="GB16" s="66">
        <f t="shared" ref="GB16" si="175">GB17+GB18+GB19+GB20+GB21+GB22+GB23+GB24</f>
        <v>30359.200000000001</v>
      </c>
      <c r="GC16" s="66">
        <f t="shared" ref="GC16" si="176">GC17+GC18+GC19+GC20+GC21+GC22+GC23+GC24</f>
        <v>3875</v>
      </c>
      <c r="GD16" s="66">
        <f t="shared" ref="GD16" si="177">GD17+GD18+GD19+GD20+GD21+GD22+GD23+GD24</f>
        <v>5000</v>
      </c>
      <c r="GE16" s="66">
        <f t="shared" ref="GE16" si="178">GE17+GE18+GE19+GE20+GE21+GE22+GE23+GE24</f>
        <v>0</v>
      </c>
      <c r="GF16" s="66">
        <f t="shared" ref="GF16" si="179">GF17+GF18+GF19+GF20+GF21+GF22+GF23+GF24</f>
        <v>14658</v>
      </c>
      <c r="GG16" s="66">
        <f t="shared" ref="GG16" si="180">GG17+GG18+GG19+GG20+GG21+GG22+GG23+GG24</f>
        <v>9716</v>
      </c>
      <c r="GH16" s="66">
        <f t="shared" ref="GH16" si="181">GH17+GH18+GH19+GH20+GH21+GH22+GH23+GH24</f>
        <v>1544</v>
      </c>
      <c r="GI16" s="66">
        <f t="shared" ref="GI16" si="182">GI17+GI18+GI19+GI20+GI21+GI22+GI23+GI24</f>
        <v>6500</v>
      </c>
      <c r="GJ16" s="66">
        <f t="shared" ref="GJ16" si="183">GJ17+GJ18+GJ19+GJ20+GJ21+GJ22+GJ23+GJ24</f>
        <v>0</v>
      </c>
      <c r="GK16" s="66">
        <f t="shared" ref="GK16" si="184">GK17+GK18+GK19+GK20+GK21+GK22+GK23+GK24</f>
        <v>9816.4</v>
      </c>
      <c r="GL16" s="66">
        <f t="shared" ref="GL16" si="185">GL17+GL18+GL19+GL20+GL21+GL22+GL23+GL24</f>
        <v>0</v>
      </c>
      <c r="GM16" s="66">
        <f t="shared" ref="GM16" si="186">GM17+GM18+GM19+GM20+GM21+GM22+GM23+GM24</f>
        <v>1357800</v>
      </c>
      <c r="GN16" s="66">
        <f t="shared" ref="GN16" si="187">GN17+GN18+GN19+GN20+GN21+GN22+GN23+GN24</f>
        <v>300</v>
      </c>
      <c r="GO16" s="66">
        <f t="shared" ref="GO16" si="188">GO17+GO18+GO19+GO20+GO21+GO22+GO23+GO24</f>
        <v>1000</v>
      </c>
      <c r="GP16" s="66">
        <f t="shared" ref="GP16" si="189">GP17+GP18+GP19+GP20+GP21+GP22+GP23+GP24</f>
        <v>3204.1</v>
      </c>
      <c r="GQ16" s="66">
        <f t="shared" ref="GQ16" si="190">GQ17+GQ18+GQ19+GQ20+GQ21+GQ22+GQ23+GQ24</f>
        <v>81000</v>
      </c>
      <c r="GR16" s="66">
        <f t="shared" ref="GR16" si="191">GR17+GR18+GR19+GR20+GR21+GR22+GR23+GR24</f>
        <v>19334.8</v>
      </c>
      <c r="GS16" s="66">
        <f t="shared" ref="GS16:GT16" si="192">GS17+GS18+GS19+GS20+GS21+GS22+GS23+GS24</f>
        <v>144924.6</v>
      </c>
      <c r="GT16" s="66">
        <f t="shared" si="192"/>
        <v>0</v>
      </c>
      <c r="GU16" s="66">
        <f t="shared" ref="GU16" si="193">GU17+GU18+GU19+GU20+GU21+GU22+GU23+GU24</f>
        <v>102013</v>
      </c>
      <c r="GV16" s="66">
        <f t="shared" ref="GV16" si="194">GV17+GV18+GV19+GV20+GV21+GV22+GV23+GV24</f>
        <v>0</v>
      </c>
      <c r="GW16" s="66">
        <f t="shared" ref="GW16" si="195">GW17+GW18+GW19+GW20+GW21+GW22+GW23+GW24</f>
        <v>134712.6</v>
      </c>
      <c r="GX16" s="66">
        <f t="shared" ref="GX16" si="196">GX17+GX18+GX19+GX20+GX21+GX22+GX23+GX24</f>
        <v>10477.9</v>
      </c>
      <c r="GY16" s="66">
        <f t="shared" ref="GY16" si="197">GY17+GY18+GY19+GY20+GY21+GY22+GY23+GY24</f>
        <v>0</v>
      </c>
      <c r="GZ16" s="66">
        <f t="shared" ref="GZ16" si="198">GZ17+GZ18+GZ19+GZ20+GZ21+GZ22+GZ23+GZ24</f>
        <v>965814.1</v>
      </c>
      <c r="HA16" s="66">
        <f t="shared" ref="HA16" si="199">HA17+HA18+HA19+HA20+HA21+HA22+HA23+HA24</f>
        <v>0</v>
      </c>
      <c r="HB16" s="66">
        <f t="shared" ref="HB16" si="200">HB17+HB18+HB19+HB20+HB21+HB22+HB23+HB24</f>
        <v>0</v>
      </c>
      <c r="HC16" s="66">
        <f t="shared" ref="HC16" si="201">HC17+HC18+HC19+HC20+HC21+HC22+HC23+HC24</f>
        <v>81103.199999999997</v>
      </c>
      <c r="HD16" s="66">
        <f t="shared" ref="HD16" si="202">HD17+HD18+HD19+HD20+HD21+HD22+HD23+HD24</f>
        <v>10874</v>
      </c>
      <c r="HE16" s="66">
        <f t="shared" ref="HE16" si="203">HE17+HE18+HE19+HE20+HE21+HE22+HE23+HE24</f>
        <v>0</v>
      </c>
      <c r="HF16" s="66">
        <f t="shared" ref="HF16" si="204">HF17+HF18+HF19+HF20+HF21+HF22+HF23+HF24</f>
        <v>1500</v>
      </c>
      <c r="HG16" s="66">
        <f t="shared" ref="HG16" si="205">HG17+HG18+HG19+HG20+HG21+HG22+HG23+HG24</f>
        <v>0</v>
      </c>
      <c r="HH16" s="66">
        <f t="shared" ref="HH16" si="206">HH17+HH18+HH19+HH20+HH21+HH22+HH23+HH24</f>
        <v>0</v>
      </c>
      <c r="HI16" s="66">
        <f t="shared" ref="HI16" si="207">HI17+HI18+HI19+HI20+HI21+HI22+HI23+HI24</f>
        <v>0</v>
      </c>
      <c r="HJ16" s="66">
        <f t="shared" ref="HJ16" si="208">HJ17+HJ18+HJ19+HJ20+HJ21+HJ22+HJ23+HJ24</f>
        <v>0</v>
      </c>
      <c r="HK16" s="66">
        <f t="shared" ref="HK16" si="209">HK17+HK18+HK19+HK20+HK21+HK22+HK23+HK24</f>
        <v>11290</v>
      </c>
      <c r="HL16" s="66">
        <f t="shared" ref="HL16" si="210">HL17+HL18+HL19+HL20+HL21+HL22+HL23+HL24</f>
        <v>0</v>
      </c>
      <c r="HM16" s="66">
        <f t="shared" ref="HM16" si="211">HM17+HM18+HM19+HM20+HM21+HM22+HM23+HM24</f>
        <v>0</v>
      </c>
    </row>
    <row r="17" spans="1:221" ht="59.25" customHeight="1">
      <c r="A17" s="206"/>
      <c r="B17" s="5">
        <v>11001</v>
      </c>
      <c r="C17" s="159" t="s">
        <v>80</v>
      </c>
      <c r="D17" s="155">
        <f t="shared" si="22"/>
        <v>9307610.7199999969</v>
      </c>
      <c r="E17" s="4">
        <v>6072126</v>
      </c>
      <c r="F17" s="4">
        <v>1348274.62</v>
      </c>
      <c r="G17" s="4">
        <v>34092.5</v>
      </c>
      <c r="H17" s="4">
        <v>729234.26</v>
      </c>
      <c r="I17" s="4">
        <v>79761.289999999994</v>
      </c>
      <c r="J17" s="4">
        <v>17274.009999999998</v>
      </c>
      <c r="K17" s="4">
        <v>2869.4</v>
      </c>
      <c r="L17" s="4">
        <v>0</v>
      </c>
      <c r="M17" s="10"/>
      <c r="N17" s="4">
        <v>16246.1</v>
      </c>
      <c r="O17" s="4">
        <v>11944.31</v>
      </c>
      <c r="P17" s="4">
        <v>1191</v>
      </c>
      <c r="Q17" s="4">
        <v>240</v>
      </c>
      <c r="R17" s="10"/>
      <c r="S17" s="4">
        <v>4086</v>
      </c>
      <c r="T17" s="4"/>
      <c r="U17" s="4">
        <v>269798.95</v>
      </c>
      <c r="V17" s="4">
        <v>4167.3999999999996</v>
      </c>
      <c r="W17" s="4"/>
      <c r="X17" s="4">
        <v>3794</v>
      </c>
      <c r="Y17" s="4">
        <v>43776.51</v>
      </c>
      <c r="Z17" s="4">
        <v>23904.240000000002</v>
      </c>
      <c r="AA17" s="4">
        <v>131871.45000000001</v>
      </c>
      <c r="AB17" s="4">
        <v>92124.45</v>
      </c>
      <c r="AC17" s="4"/>
      <c r="AD17" s="4">
        <v>325991.40999999997</v>
      </c>
      <c r="AE17" s="4">
        <v>10645.09</v>
      </c>
      <c r="AF17" s="4"/>
      <c r="AG17" s="4"/>
      <c r="AH17" s="4"/>
      <c r="AI17" s="10"/>
      <c r="AJ17" s="4">
        <v>74267.199999999997</v>
      </c>
      <c r="AK17" s="4">
        <v>9930.5300000000007</v>
      </c>
      <c r="AL17" s="10"/>
      <c r="AM17" s="4"/>
      <c r="AN17" s="4"/>
      <c r="AO17" s="4"/>
      <c r="AP17" s="4"/>
      <c r="AQ17" s="4"/>
      <c r="AR17" s="4"/>
      <c r="AS17" s="4"/>
      <c r="AT17" s="4"/>
      <c r="AU17" s="66">
        <f t="shared" ref="AU17:AU24" si="212">SUM(AV17:CK17)</f>
        <v>9332610.9000000004</v>
      </c>
      <c r="AV17" s="4">
        <v>5844393.4000000004</v>
      </c>
      <c r="AW17" s="4">
        <v>1156265.5</v>
      </c>
      <c r="AX17" s="4">
        <v>36648.6</v>
      </c>
      <c r="AY17" s="4">
        <v>655256.1</v>
      </c>
      <c r="AZ17" s="4">
        <v>49117.1</v>
      </c>
      <c r="BA17" s="4">
        <v>22548.7</v>
      </c>
      <c r="BB17" s="4">
        <v>3375</v>
      </c>
      <c r="BC17" s="4">
        <v>6684</v>
      </c>
      <c r="BD17" s="10"/>
      <c r="BE17" s="4">
        <v>10590</v>
      </c>
      <c r="BF17" s="4">
        <v>9716</v>
      </c>
      <c r="BG17" s="4">
        <v>1044</v>
      </c>
      <c r="BH17" s="4"/>
      <c r="BI17" s="10"/>
      <c r="BJ17" s="4">
        <v>9716.4</v>
      </c>
      <c r="BK17" s="4"/>
      <c r="BL17" s="4">
        <v>238000</v>
      </c>
      <c r="BM17" s="4"/>
      <c r="BN17" s="4"/>
      <c r="BO17" s="4">
        <v>3104.1</v>
      </c>
      <c r="BP17" s="4">
        <v>81000</v>
      </c>
      <c r="BQ17" s="4">
        <v>16427.900000000001</v>
      </c>
      <c r="BR17" s="4">
        <v>141636.4</v>
      </c>
      <c r="BS17" s="4">
        <v>92301</v>
      </c>
      <c r="BT17" s="4"/>
      <c r="BU17" s="4">
        <v>857791.6</v>
      </c>
      <c r="BV17" s="4">
        <v>10477.9</v>
      </c>
      <c r="BW17" s="4"/>
      <c r="BX17" s="4"/>
      <c r="BY17" s="4"/>
      <c r="BZ17" s="10"/>
      <c r="CA17" s="4">
        <v>74419.199999999997</v>
      </c>
      <c r="CB17" s="4">
        <v>10598</v>
      </c>
      <c r="CC17" s="10"/>
      <c r="CD17" s="4">
        <v>1500</v>
      </c>
      <c r="CE17" s="4"/>
      <c r="CF17" s="4"/>
      <c r="CG17" s="4"/>
      <c r="CH17" s="4"/>
      <c r="CI17" s="4"/>
      <c r="CJ17" s="4"/>
      <c r="CK17" s="4"/>
      <c r="CL17" s="66">
        <f t="shared" ref="CL17:CL24" si="213">SUM(CM17:EC17)</f>
        <v>11261318.4</v>
      </c>
      <c r="CM17" s="4">
        <v>7308968</v>
      </c>
      <c r="CN17" s="4">
        <v>1156265.5</v>
      </c>
      <c r="CO17" s="4">
        <v>104425.3</v>
      </c>
      <c r="CP17" s="4">
        <v>655256.1</v>
      </c>
      <c r="CQ17" s="4">
        <v>49117.1</v>
      </c>
      <c r="CR17" s="4">
        <v>22548.7</v>
      </c>
      <c r="CS17" s="4">
        <v>3375</v>
      </c>
      <c r="CT17" s="4"/>
      <c r="CU17" s="10"/>
      <c r="CV17" s="4">
        <v>10590</v>
      </c>
      <c r="CW17" s="4">
        <v>9716</v>
      </c>
      <c r="CX17" s="4">
        <v>1044</v>
      </c>
      <c r="CY17" s="4"/>
      <c r="CZ17" s="10"/>
      <c r="DA17" s="4">
        <v>9716.4</v>
      </c>
      <c r="DB17" s="4"/>
      <c r="DC17" s="4">
        <v>1357800</v>
      </c>
      <c r="DD17" s="4"/>
      <c r="DE17" s="4"/>
      <c r="DF17" s="4">
        <v>3104.1</v>
      </c>
      <c r="DG17" s="4">
        <v>81000</v>
      </c>
      <c r="DH17" s="4">
        <v>16427.8</v>
      </c>
      <c r="DI17" s="4">
        <v>141636.4</v>
      </c>
      <c r="DJ17" s="4"/>
      <c r="DK17" s="4">
        <v>92301</v>
      </c>
      <c r="DL17" s="4"/>
      <c r="DM17" s="4">
        <v>134347.9</v>
      </c>
      <c r="DN17" s="4">
        <v>10477.9</v>
      </c>
      <c r="DO17" s="4"/>
      <c r="DP17" s="4"/>
      <c r="DQ17" s="4"/>
      <c r="DR17" s="10"/>
      <c r="DS17" s="4">
        <v>81103.199999999997</v>
      </c>
      <c r="DT17" s="4">
        <v>10598</v>
      </c>
      <c r="DU17" s="10"/>
      <c r="DV17" s="4">
        <v>1500</v>
      </c>
      <c r="DW17" s="4"/>
      <c r="DX17" s="65"/>
      <c r="DY17" s="65"/>
      <c r="DZ17" s="65"/>
      <c r="EA17" s="65"/>
      <c r="EB17" s="65"/>
      <c r="EC17" s="65"/>
      <c r="ED17" s="66">
        <f t="shared" ref="ED17:ED24" si="214">SUM(EE17:FU17)</f>
        <v>11261318.4</v>
      </c>
      <c r="EE17" s="4">
        <v>7308968</v>
      </c>
      <c r="EF17" s="4">
        <v>1156265.5</v>
      </c>
      <c r="EG17" s="4">
        <v>104425.3</v>
      </c>
      <c r="EH17" s="4">
        <v>655256.1</v>
      </c>
      <c r="EI17" s="4">
        <v>49117.1</v>
      </c>
      <c r="EJ17" s="4">
        <v>22548.7</v>
      </c>
      <c r="EK17" s="4">
        <v>3375</v>
      </c>
      <c r="EL17" s="4"/>
      <c r="EM17" s="10"/>
      <c r="EN17" s="4">
        <v>10590</v>
      </c>
      <c r="EO17" s="4">
        <v>9716</v>
      </c>
      <c r="EP17" s="4">
        <v>1044</v>
      </c>
      <c r="EQ17" s="4"/>
      <c r="ER17" s="10"/>
      <c r="ES17" s="4">
        <v>9716.4</v>
      </c>
      <c r="ET17" s="4"/>
      <c r="EU17" s="4">
        <v>1357800</v>
      </c>
      <c r="EV17" s="4"/>
      <c r="EW17" s="4"/>
      <c r="EX17" s="4">
        <v>3104.1</v>
      </c>
      <c r="EY17" s="4">
        <v>81000</v>
      </c>
      <c r="EZ17" s="4">
        <v>16427.8</v>
      </c>
      <c r="FA17" s="4">
        <v>141636.4</v>
      </c>
      <c r="FB17" s="4"/>
      <c r="FC17" s="4">
        <v>92301</v>
      </c>
      <c r="FD17" s="4"/>
      <c r="FE17" s="4">
        <v>134347.9</v>
      </c>
      <c r="FF17" s="4">
        <v>10477.9</v>
      </c>
      <c r="FG17" s="4"/>
      <c r="FH17" s="4"/>
      <c r="FI17" s="4"/>
      <c r="FJ17" s="10"/>
      <c r="FK17" s="4">
        <v>81103.199999999997</v>
      </c>
      <c r="FL17" s="4">
        <v>10598</v>
      </c>
      <c r="FM17" s="10"/>
      <c r="FN17" s="4">
        <v>1500</v>
      </c>
      <c r="FO17" s="4"/>
      <c r="FP17" s="65"/>
      <c r="FQ17" s="65"/>
      <c r="FR17" s="65"/>
      <c r="FS17" s="65"/>
      <c r="FT17" s="65"/>
      <c r="FU17" s="65"/>
      <c r="FV17" s="66">
        <f t="shared" ref="FV17:FV21" si="215">SUM(FW17:HM17)</f>
        <v>11261318.4</v>
      </c>
      <c r="FW17" s="4">
        <v>7308968</v>
      </c>
      <c r="FX17" s="4">
        <v>1156265.5</v>
      </c>
      <c r="FY17" s="4">
        <v>104425.3</v>
      </c>
      <c r="FZ17" s="4">
        <v>655256.1</v>
      </c>
      <c r="GA17" s="4">
        <v>49117.1</v>
      </c>
      <c r="GB17" s="4">
        <v>22548.7</v>
      </c>
      <c r="GC17" s="4">
        <v>3375</v>
      </c>
      <c r="GD17" s="4"/>
      <c r="GE17" s="10"/>
      <c r="GF17" s="4">
        <v>10590</v>
      </c>
      <c r="GG17" s="4">
        <v>9716</v>
      </c>
      <c r="GH17" s="4">
        <v>1044</v>
      </c>
      <c r="GI17" s="4"/>
      <c r="GJ17" s="10"/>
      <c r="GK17" s="4">
        <v>9716.4</v>
      </c>
      <c r="GL17" s="4"/>
      <c r="GM17" s="4">
        <v>1357800</v>
      </c>
      <c r="GN17" s="4"/>
      <c r="GO17" s="4"/>
      <c r="GP17" s="4">
        <v>3104.1</v>
      </c>
      <c r="GQ17" s="4">
        <v>81000</v>
      </c>
      <c r="GR17" s="4">
        <v>16427.8</v>
      </c>
      <c r="GS17" s="4">
        <v>141636.4</v>
      </c>
      <c r="GT17" s="4"/>
      <c r="GU17" s="4">
        <v>92301</v>
      </c>
      <c r="GV17" s="4"/>
      <c r="GW17" s="4">
        <v>134347.9</v>
      </c>
      <c r="GX17" s="4">
        <v>10477.9</v>
      </c>
      <c r="GY17" s="4"/>
      <c r="GZ17" s="4"/>
      <c r="HA17" s="4"/>
      <c r="HB17" s="10"/>
      <c r="HC17" s="4">
        <v>81103.199999999997</v>
      </c>
      <c r="HD17" s="4">
        <v>10598</v>
      </c>
      <c r="HE17" s="10"/>
      <c r="HF17" s="4">
        <v>1500</v>
      </c>
      <c r="HG17" s="4"/>
      <c r="HH17" s="65"/>
      <c r="HI17" s="65"/>
      <c r="HJ17" s="65"/>
      <c r="HK17" s="65"/>
      <c r="HL17" s="65"/>
      <c r="HM17" s="65"/>
    </row>
    <row r="18" spans="1:221" ht="54" customHeight="1">
      <c r="A18" s="206"/>
      <c r="B18" s="5">
        <v>11002</v>
      </c>
      <c r="C18" s="157" t="s">
        <v>82</v>
      </c>
      <c r="D18" s="155">
        <f t="shared" ref="D18:D24" si="216">SUM(E18:AT18)</f>
        <v>507614.00800000009</v>
      </c>
      <c r="E18" s="4">
        <v>376310.3</v>
      </c>
      <c r="F18" s="4">
        <v>74569.7</v>
      </c>
      <c r="G18" s="4">
        <v>32947.5</v>
      </c>
      <c r="H18" s="4">
        <v>2676.6080000000002</v>
      </c>
      <c r="I18" s="4">
        <v>594.26499999999999</v>
      </c>
      <c r="J18" s="4">
        <v>3331.721</v>
      </c>
      <c r="K18" s="4">
        <v>367</v>
      </c>
      <c r="L18" s="4">
        <v>2274.9</v>
      </c>
      <c r="M18" s="10"/>
      <c r="N18" s="4">
        <v>1647.4</v>
      </c>
      <c r="O18" s="4"/>
      <c r="P18" s="4"/>
      <c r="Q18" s="4"/>
      <c r="R18" s="10"/>
      <c r="S18" s="4"/>
      <c r="T18" s="4"/>
      <c r="U18" s="4"/>
      <c r="V18" s="4"/>
      <c r="W18" s="4"/>
      <c r="X18" s="4"/>
      <c r="Y18" s="4"/>
      <c r="Z18" s="4">
        <v>288.05</v>
      </c>
      <c r="AA18" s="4">
        <v>2586.6750000000002</v>
      </c>
      <c r="AB18" s="4">
        <v>9687.6039999999994</v>
      </c>
      <c r="AC18" s="4"/>
      <c r="AD18" s="4">
        <v>210.94499999999999</v>
      </c>
      <c r="AE18" s="4"/>
      <c r="AF18" s="4"/>
      <c r="AG18" s="4"/>
      <c r="AH18" s="4"/>
      <c r="AI18" s="10"/>
      <c r="AJ18" s="4"/>
      <c r="AK18" s="4">
        <v>121.34</v>
      </c>
      <c r="AL18" s="10"/>
      <c r="AM18" s="4"/>
      <c r="AN18" s="4"/>
      <c r="AO18" s="4"/>
      <c r="AP18" s="4"/>
      <c r="AQ18" s="4"/>
      <c r="AR18" s="4"/>
      <c r="AS18" s="4"/>
      <c r="AT18" s="4"/>
      <c r="AU18" s="66">
        <f t="shared" si="212"/>
        <v>530179.69999999995</v>
      </c>
      <c r="AV18" s="4">
        <v>371819.7</v>
      </c>
      <c r="AW18" s="4">
        <v>72892.899999999994</v>
      </c>
      <c r="AX18" s="4">
        <v>33341.4</v>
      </c>
      <c r="AY18" s="4">
        <v>11212.3</v>
      </c>
      <c r="AZ18" s="4">
        <v>470</v>
      </c>
      <c r="BA18" s="4">
        <v>7697.8</v>
      </c>
      <c r="BB18" s="4">
        <v>420</v>
      </c>
      <c r="BC18" s="4">
        <v>2994.9</v>
      </c>
      <c r="BD18" s="10"/>
      <c r="BE18" s="4">
        <v>4014</v>
      </c>
      <c r="BF18" s="4"/>
      <c r="BG18" s="4">
        <v>500</v>
      </c>
      <c r="BH18" s="4">
        <v>6500</v>
      </c>
      <c r="BI18" s="10"/>
      <c r="BJ18" s="4">
        <v>100</v>
      </c>
      <c r="BK18" s="4"/>
      <c r="BL18" s="4"/>
      <c r="BM18" s="4">
        <v>300</v>
      </c>
      <c r="BN18" s="4">
        <v>1000</v>
      </c>
      <c r="BO18" s="4">
        <v>100</v>
      </c>
      <c r="BP18" s="4"/>
      <c r="BQ18" s="4">
        <v>2907</v>
      </c>
      <c r="BR18" s="4">
        <v>3554.5</v>
      </c>
      <c r="BS18" s="4">
        <v>9712</v>
      </c>
      <c r="BT18" s="4"/>
      <c r="BU18" s="4">
        <v>367.2</v>
      </c>
      <c r="BV18" s="4"/>
      <c r="BW18" s="4"/>
      <c r="BX18" s="4"/>
      <c r="BY18" s="4"/>
      <c r="BZ18" s="10"/>
      <c r="CA18" s="4"/>
      <c r="CB18" s="4">
        <v>276</v>
      </c>
      <c r="CC18" s="10"/>
      <c r="CD18" s="4"/>
      <c r="CE18" s="4"/>
      <c r="CF18" s="4"/>
      <c r="CG18" s="4"/>
      <c r="CH18" s="4"/>
      <c r="CI18" s="4"/>
      <c r="CJ18" s="4"/>
      <c r="CK18" s="4"/>
      <c r="CL18" s="66">
        <f t="shared" si="213"/>
        <v>559053.89999999991</v>
      </c>
      <c r="CM18" s="4">
        <v>368674</v>
      </c>
      <c r="CN18" s="4">
        <v>103819.8</v>
      </c>
      <c r="CO18" s="4">
        <v>31828.7</v>
      </c>
      <c r="CP18" s="4">
        <v>11835</v>
      </c>
      <c r="CQ18" s="4">
        <v>470</v>
      </c>
      <c r="CR18" s="4">
        <v>7810.5</v>
      </c>
      <c r="CS18" s="4">
        <v>500</v>
      </c>
      <c r="CT18" s="4">
        <v>5000</v>
      </c>
      <c r="CU18" s="10"/>
      <c r="CV18" s="4">
        <v>4068</v>
      </c>
      <c r="CW18" s="4"/>
      <c r="CX18" s="4">
        <v>500</v>
      </c>
      <c r="CY18" s="4">
        <v>6500</v>
      </c>
      <c r="CZ18" s="10"/>
      <c r="DA18" s="4">
        <v>100</v>
      </c>
      <c r="DB18" s="4"/>
      <c r="DC18" s="4"/>
      <c r="DD18" s="4">
        <v>300</v>
      </c>
      <c r="DE18" s="4">
        <v>1000</v>
      </c>
      <c r="DF18" s="4">
        <v>100</v>
      </c>
      <c r="DG18" s="4"/>
      <c r="DH18" s="4">
        <v>2907</v>
      </c>
      <c r="DI18" s="4">
        <v>3288.2</v>
      </c>
      <c r="DJ18" s="4">
        <v>0</v>
      </c>
      <c r="DK18" s="4">
        <v>9712</v>
      </c>
      <c r="DL18" s="4"/>
      <c r="DM18" s="4">
        <v>364.7</v>
      </c>
      <c r="DN18" s="4"/>
      <c r="DO18" s="4"/>
      <c r="DP18" s="4"/>
      <c r="DQ18" s="4"/>
      <c r="DR18" s="10"/>
      <c r="DS18" s="4"/>
      <c r="DT18" s="4">
        <v>276</v>
      </c>
      <c r="DU18" s="10"/>
      <c r="DV18" s="4"/>
      <c r="DW18" s="4"/>
      <c r="DX18" s="4"/>
      <c r="DY18" s="4"/>
      <c r="DZ18" s="4"/>
      <c r="EA18" s="4"/>
      <c r="EB18" s="4"/>
      <c r="EC18" s="4"/>
      <c r="ED18" s="66">
        <f t="shared" si="214"/>
        <v>566035.5</v>
      </c>
      <c r="EE18" s="4">
        <v>374204.4</v>
      </c>
      <c r="EF18" s="4">
        <v>105375.2</v>
      </c>
      <c r="EG18" s="4">
        <v>32347.200000000001</v>
      </c>
      <c r="EH18" s="4">
        <v>11212.3</v>
      </c>
      <c r="EI18" s="4">
        <v>470</v>
      </c>
      <c r="EJ18" s="4">
        <v>7810.5</v>
      </c>
      <c r="EK18" s="4">
        <v>500</v>
      </c>
      <c r="EL18" s="4">
        <v>5000</v>
      </c>
      <c r="EM18" s="10"/>
      <c r="EN18" s="4">
        <v>4068</v>
      </c>
      <c r="EO18" s="4"/>
      <c r="EP18" s="4">
        <v>500</v>
      </c>
      <c r="EQ18" s="4">
        <v>6500</v>
      </c>
      <c r="ER18" s="10"/>
      <c r="ES18" s="4">
        <v>100</v>
      </c>
      <c r="ET18" s="4"/>
      <c r="EU18" s="4"/>
      <c r="EV18" s="4">
        <v>300</v>
      </c>
      <c r="EW18" s="4">
        <v>1000</v>
      </c>
      <c r="EX18" s="4">
        <v>100</v>
      </c>
      <c r="EY18" s="4"/>
      <c r="EZ18" s="4">
        <v>2907</v>
      </c>
      <c r="FA18" s="4">
        <v>3288.2</v>
      </c>
      <c r="FB18" s="4"/>
      <c r="FC18" s="4">
        <v>9712</v>
      </c>
      <c r="FD18" s="4"/>
      <c r="FE18" s="4">
        <v>364.7</v>
      </c>
      <c r="FF18" s="4"/>
      <c r="FG18" s="4"/>
      <c r="FH18" s="4"/>
      <c r="FI18" s="4"/>
      <c r="FJ18" s="10"/>
      <c r="FK18" s="4"/>
      <c r="FL18" s="4">
        <v>276</v>
      </c>
      <c r="FM18" s="10"/>
      <c r="FN18" s="4"/>
      <c r="FO18" s="4"/>
      <c r="FP18" s="4"/>
      <c r="FQ18" s="4"/>
      <c r="FR18" s="4"/>
      <c r="FS18" s="4"/>
      <c r="FT18" s="4"/>
      <c r="FU18" s="4"/>
      <c r="FV18" s="66">
        <f t="shared" si="215"/>
        <v>571536.89999999991</v>
      </c>
      <c r="FW18" s="4">
        <v>378205.4</v>
      </c>
      <c r="FX18" s="4">
        <v>106500.5</v>
      </c>
      <c r="FY18" s="4">
        <v>32722.3</v>
      </c>
      <c r="FZ18" s="4">
        <v>11212.3</v>
      </c>
      <c r="GA18" s="4">
        <v>470</v>
      </c>
      <c r="GB18" s="4">
        <v>7810.5</v>
      </c>
      <c r="GC18" s="4">
        <v>500</v>
      </c>
      <c r="GD18" s="4">
        <v>5000</v>
      </c>
      <c r="GE18" s="10"/>
      <c r="GF18" s="4">
        <v>4068</v>
      </c>
      <c r="GG18" s="4"/>
      <c r="GH18" s="4">
        <v>500</v>
      </c>
      <c r="GI18" s="4">
        <v>6500</v>
      </c>
      <c r="GJ18" s="10"/>
      <c r="GK18" s="4">
        <v>100</v>
      </c>
      <c r="GL18" s="4"/>
      <c r="GM18" s="4"/>
      <c r="GN18" s="4">
        <v>300</v>
      </c>
      <c r="GO18" s="4">
        <v>1000</v>
      </c>
      <c r="GP18" s="4">
        <v>100</v>
      </c>
      <c r="GQ18" s="4"/>
      <c r="GR18" s="4">
        <v>2907</v>
      </c>
      <c r="GS18" s="4">
        <v>3288.2</v>
      </c>
      <c r="GT18" s="4"/>
      <c r="GU18" s="4">
        <v>9712</v>
      </c>
      <c r="GV18" s="4"/>
      <c r="GW18" s="4">
        <v>364.7</v>
      </c>
      <c r="GX18" s="4"/>
      <c r="GY18" s="4"/>
      <c r="GZ18" s="4"/>
      <c r="HA18" s="4"/>
      <c r="HB18" s="10"/>
      <c r="HC18" s="4"/>
      <c r="HD18" s="4">
        <v>276</v>
      </c>
      <c r="HE18" s="10"/>
      <c r="HF18" s="4"/>
      <c r="HG18" s="4"/>
      <c r="HH18" s="4"/>
      <c r="HI18" s="4"/>
      <c r="HJ18" s="4"/>
      <c r="HK18" s="4"/>
      <c r="HL18" s="4"/>
      <c r="HM18" s="4"/>
    </row>
    <row r="19" spans="1:221" ht="48" customHeight="1">
      <c r="A19" s="206"/>
      <c r="B19" s="5">
        <v>11004</v>
      </c>
      <c r="C19" s="97" t="s">
        <v>81</v>
      </c>
      <c r="D19" s="155">
        <f t="shared" si="216"/>
        <v>70601.100000000006</v>
      </c>
      <c r="E19" s="4"/>
      <c r="F19" s="4"/>
      <c r="G19" s="4"/>
      <c r="H19" s="4"/>
      <c r="I19" s="4"/>
      <c r="J19" s="4"/>
      <c r="K19" s="4"/>
      <c r="L19" s="4"/>
      <c r="M19" s="10"/>
      <c r="N19" s="4"/>
      <c r="O19" s="4"/>
      <c r="P19" s="4"/>
      <c r="Q19" s="4"/>
      <c r="R19" s="10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>
        <v>70601.100000000006</v>
      </c>
      <c r="AH19" s="4"/>
      <c r="AI19" s="10"/>
      <c r="AJ19" s="4"/>
      <c r="AK19" s="4"/>
      <c r="AL19" s="10"/>
      <c r="AM19" s="4"/>
      <c r="AN19" s="4"/>
      <c r="AO19" s="4"/>
      <c r="AP19" s="4"/>
      <c r="AQ19" s="4"/>
      <c r="AR19" s="4"/>
      <c r="AS19" s="4"/>
      <c r="AT19" s="4"/>
      <c r="AU19" s="66">
        <f t="shared" si="212"/>
        <v>150000</v>
      </c>
      <c r="AV19" s="4"/>
      <c r="AW19" s="4"/>
      <c r="AX19" s="4"/>
      <c r="AY19" s="4"/>
      <c r="AZ19" s="4"/>
      <c r="BA19" s="4"/>
      <c r="BB19" s="4"/>
      <c r="BC19" s="4"/>
      <c r="BD19" s="10"/>
      <c r="BE19" s="4"/>
      <c r="BF19" s="4"/>
      <c r="BG19" s="4"/>
      <c r="BH19" s="4"/>
      <c r="BI19" s="10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>
        <v>150000</v>
      </c>
      <c r="BY19" s="4"/>
      <c r="BZ19" s="10"/>
      <c r="CA19" s="4"/>
      <c r="CB19" s="4"/>
      <c r="CC19" s="10"/>
      <c r="CD19" s="4"/>
      <c r="CE19" s="4"/>
      <c r="CF19" s="4"/>
      <c r="CG19" s="4"/>
      <c r="CH19" s="4"/>
      <c r="CI19" s="4"/>
      <c r="CJ19" s="4"/>
      <c r="CK19" s="4"/>
      <c r="CL19" s="66">
        <f t="shared" si="213"/>
        <v>150000</v>
      </c>
      <c r="CM19" s="4"/>
      <c r="CN19" s="4"/>
      <c r="CO19" s="4"/>
      <c r="CP19" s="4"/>
      <c r="CQ19" s="4"/>
      <c r="CR19" s="4"/>
      <c r="CS19" s="4"/>
      <c r="CT19" s="4"/>
      <c r="CU19" s="10"/>
      <c r="CV19" s="4"/>
      <c r="CW19" s="4"/>
      <c r="CX19" s="4"/>
      <c r="CY19" s="4"/>
      <c r="CZ19" s="10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>
        <v>150000</v>
      </c>
      <c r="DQ19" s="4"/>
      <c r="DR19" s="10"/>
      <c r="DS19" s="4"/>
      <c r="DT19" s="4"/>
      <c r="DU19" s="10"/>
      <c r="DV19" s="4"/>
      <c r="DW19" s="4"/>
      <c r="DX19" s="4"/>
      <c r="DY19" s="4"/>
      <c r="DZ19" s="4"/>
      <c r="EA19" s="4"/>
      <c r="EB19" s="4"/>
      <c r="EC19" s="4"/>
      <c r="ED19" s="66">
        <f t="shared" si="214"/>
        <v>150000</v>
      </c>
      <c r="EE19" s="4"/>
      <c r="EF19" s="4"/>
      <c r="EG19" s="4"/>
      <c r="EH19" s="4"/>
      <c r="EI19" s="4"/>
      <c r="EJ19" s="4"/>
      <c r="EK19" s="4"/>
      <c r="EL19" s="4"/>
      <c r="EM19" s="10"/>
      <c r="EN19" s="4"/>
      <c r="EO19" s="4"/>
      <c r="EP19" s="4"/>
      <c r="EQ19" s="4"/>
      <c r="ER19" s="10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>
        <v>150000</v>
      </c>
      <c r="FI19" s="4"/>
      <c r="FJ19" s="10"/>
      <c r="FK19" s="4"/>
      <c r="FL19" s="4"/>
      <c r="FM19" s="10"/>
      <c r="FN19" s="4"/>
      <c r="FO19" s="4"/>
      <c r="FP19" s="4"/>
      <c r="FQ19" s="4"/>
      <c r="FR19" s="4"/>
      <c r="FS19" s="4"/>
      <c r="FT19" s="4"/>
      <c r="FU19" s="4"/>
      <c r="FV19" s="66">
        <f t="shared" si="215"/>
        <v>150000</v>
      </c>
      <c r="FW19" s="4"/>
      <c r="FX19" s="4"/>
      <c r="FY19" s="4"/>
      <c r="FZ19" s="4"/>
      <c r="GA19" s="4"/>
      <c r="GB19" s="4"/>
      <c r="GC19" s="4"/>
      <c r="GD19" s="4"/>
      <c r="GE19" s="10"/>
      <c r="GF19" s="4"/>
      <c r="GG19" s="4"/>
      <c r="GH19" s="4"/>
      <c r="GI19" s="4"/>
      <c r="GJ19" s="10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>
        <v>150000</v>
      </c>
      <c r="HA19" s="4"/>
      <c r="HB19" s="10"/>
      <c r="HC19" s="4"/>
      <c r="HD19" s="4"/>
      <c r="HE19" s="10"/>
      <c r="HF19" s="4"/>
      <c r="HG19" s="4"/>
      <c r="HH19" s="4"/>
      <c r="HI19" s="4"/>
      <c r="HJ19" s="4"/>
      <c r="HK19" s="4"/>
      <c r="HL19" s="4"/>
      <c r="HM19" s="4"/>
    </row>
    <row r="20" spans="1:221" ht="57.75" customHeight="1">
      <c r="A20" s="206"/>
      <c r="B20" s="5">
        <v>11005</v>
      </c>
      <c r="C20" s="167" t="s">
        <v>83</v>
      </c>
      <c r="D20" s="155">
        <f t="shared" si="216"/>
        <v>36927.4</v>
      </c>
      <c r="E20" s="4"/>
      <c r="F20" s="4"/>
      <c r="G20" s="4"/>
      <c r="H20" s="4"/>
      <c r="I20" s="4"/>
      <c r="J20" s="4"/>
      <c r="K20" s="4"/>
      <c r="L20" s="4"/>
      <c r="M20" s="10"/>
      <c r="N20" s="4"/>
      <c r="O20" s="4"/>
      <c r="P20" s="4"/>
      <c r="Q20" s="4"/>
      <c r="R20" s="1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>
        <v>36927.4</v>
      </c>
      <c r="AH20" s="4"/>
      <c r="AI20" s="10"/>
      <c r="AJ20" s="4"/>
      <c r="AK20" s="4"/>
      <c r="AL20" s="10"/>
      <c r="AM20" s="4"/>
      <c r="AN20" s="4"/>
      <c r="AO20" s="4"/>
      <c r="AP20" s="4"/>
      <c r="AQ20" s="4"/>
      <c r="AR20" s="4"/>
      <c r="AS20" s="4"/>
      <c r="AT20" s="4"/>
      <c r="AU20" s="66">
        <f t="shared" si="212"/>
        <v>36927.4</v>
      </c>
      <c r="AV20" s="4"/>
      <c r="AW20" s="4"/>
      <c r="AX20" s="4"/>
      <c r="AY20" s="4"/>
      <c r="AZ20" s="4"/>
      <c r="BA20" s="4"/>
      <c r="BB20" s="4"/>
      <c r="BC20" s="4"/>
      <c r="BD20" s="10"/>
      <c r="BE20" s="4"/>
      <c r="BF20" s="4"/>
      <c r="BG20" s="4"/>
      <c r="BH20" s="4"/>
      <c r="BI20" s="10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>
        <v>36927.4</v>
      </c>
      <c r="BY20" s="4"/>
      <c r="BZ20" s="10"/>
      <c r="CA20" s="4"/>
      <c r="CB20" s="4"/>
      <c r="CC20" s="10"/>
      <c r="CD20" s="4"/>
      <c r="CE20" s="4"/>
      <c r="CF20" s="4"/>
      <c r="CG20" s="4"/>
      <c r="CH20" s="4"/>
      <c r="CI20" s="4"/>
      <c r="CJ20" s="4"/>
      <c r="CK20" s="4"/>
      <c r="CL20" s="66">
        <f t="shared" si="213"/>
        <v>243572.1</v>
      </c>
      <c r="CM20" s="4"/>
      <c r="CN20" s="4"/>
      <c r="CO20" s="4"/>
      <c r="CP20" s="4"/>
      <c r="CQ20" s="4"/>
      <c r="CR20" s="4"/>
      <c r="CS20" s="4"/>
      <c r="CT20" s="4"/>
      <c r="CU20" s="10"/>
      <c r="CV20" s="4"/>
      <c r="CW20" s="4"/>
      <c r="CX20" s="4"/>
      <c r="CY20" s="4"/>
      <c r="CZ20" s="10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>
        <v>243572.1</v>
      </c>
      <c r="DQ20" s="4"/>
      <c r="DR20" s="10"/>
      <c r="DS20" s="4"/>
      <c r="DT20" s="4"/>
      <c r="DU20" s="10"/>
      <c r="DV20" s="4"/>
      <c r="DW20" s="4"/>
      <c r="DX20" s="4"/>
      <c r="DY20" s="4"/>
      <c r="DZ20" s="4"/>
      <c r="EA20" s="4"/>
      <c r="EB20" s="4"/>
      <c r="EC20" s="4"/>
      <c r="ED20" s="66">
        <f t="shared" si="214"/>
        <v>204343.5</v>
      </c>
      <c r="EE20" s="4"/>
      <c r="EF20" s="4"/>
      <c r="EG20" s="4"/>
      <c r="EH20" s="4"/>
      <c r="EI20" s="4"/>
      <c r="EJ20" s="4"/>
      <c r="EK20" s="4"/>
      <c r="EL20" s="4"/>
      <c r="EM20" s="10"/>
      <c r="EN20" s="4"/>
      <c r="EO20" s="4"/>
      <c r="EP20" s="4"/>
      <c r="EQ20" s="4"/>
      <c r="ER20" s="10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>
        <v>204343.5</v>
      </c>
      <c r="FI20" s="4"/>
      <c r="FJ20" s="10"/>
      <c r="FK20" s="4"/>
      <c r="FL20" s="4"/>
      <c r="FM20" s="10"/>
      <c r="FN20" s="4"/>
      <c r="FO20" s="4"/>
      <c r="FP20" s="4"/>
      <c r="FQ20" s="4"/>
      <c r="FR20" s="4"/>
      <c r="FS20" s="4"/>
      <c r="FT20" s="4"/>
      <c r="FU20" s="4"/>
      <c r="FV20" s="66">
        <f t="shared" si="215"/>
        <v>204343.5</v>
      </c>
      <c r="FW20" s="4"/>
      <c r="FX20" s="4"/>
      <c r="FY20" s="4"/>
      <c r="FZ20" s="4"/>
      <c r="GA20" s="4"/>
      <c r="GB20" s="4"/>
      <c r="GC20" s="4"/>
      <c r="GD20" s="4"/>
      <c r="GE20" s="10"/>
      <c r="GF20" s="4"/>
      <c r="GG20" s="4"/>
      <c r="GH20" s="4"/>
      <c r="GI20" s="4"/>
      <c r="GJ20" s="10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>
        <v>204343.5</v>
      </c>
      <c r="HA20" s="4"/>
      <c r="HB20" s="10"/>
      <c r="HC20" s="4"/>
      <c r="HD20" s="4"/>
      <c r="HE20" s="10"/>
      <c r="HF20" s="4"/>
      <c r="HG20" s="4"/>
      <c r="HH20" s="4"/>
      <c r="HI20" s="4"/>
      <c r="HJ20" s="4"/>
      <c r="HK20" s="4"/>
      <c r="HL20" s="4"/>
      <c r="HM20" s="4"/>
    </row>
    <row r="21" spans="1:221" ht="51" customHeight="1">
      <c r="A21" s="206"/>
      <c r="B21" s="5">
        <v>11006</v>
      </c>
      <c r="C21" s="13" t="s">
        <v>71</v>
      </c>
      <c r="D21" s="155">
        <f t="shared" si="216"/>
        <v>197390</v>
      </c>
      <c r="E21" s="4"/>
      <c r="F21" s="4"/>
      <c r="G21" s="4"/>
      <c r="H21" s="4"/>
      <c r="I21" s="4"/>
      <c r="J21" s="4"/>
      <c r="K21" s="4"/>
      <c r="L21" s="4"/>
      <c r="M21" s="10"/>
      <c r="N21" s="4"/>
      <c r="O21" s="4"/>
      <c r="P21" s="4"/>
      <c r="Q21" s="4"/>
      <c r="R21" s="10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>
        <v>197390</v>
      </c>
      <c r="AH21" s="4"/>
      <c r="AI21" s="10"/>
      <c r="AJ21" s="4"/>
      <c r="AK21" s="4"/>
      <c r="AL21" s="10"/>
      <c r="AM21" s="4"/>
      <c r="AN21" s="4"/>
      <c r="AO21" s="4"/>
      <c r="AP21" s="4"/>
      <c r="AQ21" s="4"/>
      <c r="AR21" s="4"/>
      <c r="AS21" s="4"/>
      <c r="AT21" s="4"/>
      <c r="AU21" s="66">
        <f t="shared" si="212"/>
        <v>706276.8</v>
      </c>
      <c r="AV21" s="4"/>
      <c r="AW21" s="4"/>
      <c r="AX21" s="4"/>
      <c r="AY21" s="4"/>
      <c r="AZ21" s="4"/>
      <c r="BA21" s="4"/>
      <c r="BB21" s="4"/>
      <c r="BC21" s="4"/>
      <c r="BD21" s="10"/>
      <c r="BE21" s="4"/>
      <c r="BF21" s="4"/>
      <c r="BG21" s="4"/>
      <c r="BH21" s="4"/>
      <c r="BI21" s="10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>
        <v>706276.8</v>
      </c>
      <c r="BY21" s="4"/>
      <c r="BZ21" s="10"/>
      <c r="CA21" s="4"/>
      <c r="CB21" s="4"/>
      <c r="CC21" s="10"/>
      <c r="CD21" s="4"/>
      <c r="CE21" s="4"/>
      <c r="CF21" s="4"/>
      <c r="CG21" s="4"/>
      <c r="CH21" s="4"/>
      <c r="CI21" s="4"/>
      <c r="CJ21" s="4"/>
      <c r="CK21" s="4"/>
      <c r="CL21" s="66">
        <f t="shared" si="213"/>
        <v>611470.6</v>
      </c>
      <c r="CM21" s="4"/>
      <c r="CN21" s="4"/>
      <c r="CO21" s="4"/>
      <c r="CP21" s="4"/>
      <c r="CQ21" s="4"/>
      <c r="CR21" s="4"/>
      <c r="CS21" s="4"/>
      <c r="CT21" s="4"/>
      <c r="CU21" s="10"/>
      <c r="CV21" s="4"/>
      <c r="CW21" s="4"/>
      <c r="CX21" s="4"/>
      <c r="CY21" s="4"/>
      <c r="CZ21" s="10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>
        <v>611470.6</v>
      </c>
      <c r="DQ21" s="4"/>
      <c r="DR21" s="10"/>
      <c r="DS21" s="4"/>
      <c r="DT21" s="4"/>
      <c r="DU21" s="10"/>
      <c r="DV21" s="4"/>
      <c r="DW21" s="4"/>
      <c r="DX21" s="4"/>
      <c r="DY21" s="4"/>
      <c r="DZ21" s="4"/>
      <c r="EA21" s="4"/>
      <c r="EB21" s="4"/>
      <c r="EC21" s="4"/>
      <c r="ED21" s="66">
        <f t="shared" si="214"/>
        <v>611470.6</v>
      </c>
      <c r="EE21" s="4"/>
      <c r="EF21" s="4"/>
      <c r="EG21" s="4"/>
      <c r="EH21" s="4"/>
      <c r="EI21" s="4"/>
      <c r="EJ21" s="4"/>
      <c r="EK21" s="4"/>
      <c r="EL21" s="4"/>
      <c r="EM21" s="10"/>
      <c r="EN21" s="4"/>
      <c r="EO21" s="4"/>
      <c r="EP21" s="4"/>
      <c r="EQ21" s="4"/>
      <c r="ER21" s="10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>
        <v>611470.6</v>
      </c>
      <c r="FI21" s="4"/>
      <c r="FJ21" s="10"/>
      <c r="FK21" s="4"/>
      <c r="FL21" s="4"/>
      <c r="FM21" s="10"/>
      <c r="FN21" s="4"/>
      <c r="FO21" s="4"/>
      <c r="FP21" s="4"/>
      <c r="FQ21" s="4"/>
      <c r="FR21" s="4"/>
      <c r="FS21" s="4"/>
      <c r="FT21" s="4"/>
      <c r="FU21" s="4"/>
      <c r="FV21" s="66">
        <f t="shared" si="215"/>
        <v>611470.6</v>
      </c>
      <c r="FW21" s="4"/>
      <c r="FX21" s="4"/>
      <c r="FY21" s="4"/>
      <c r="FZ21" s="4"/>
      <c r="GA21" s="4"/>
      <c r="GB21" s="4"/>
      <c r="GC21" s="4"/>
      <c r="GD21" s="4"/>
      <c r="GE21" s="10"/>
      <c r="GF21" s="4"/>
      <c r="GG21" s="4"/>
      <c r="GH21" s="4"/>
      <c r="GI21" s="4"/>
      <c r="GJ21" s="10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>
        <v>611470.6</v>
      </c>
      <c r="HA21" s="4"/>
      <c r="HB21" s="10"/>
      <c r="HC21" s="4"/>
      <c r="HD21" s="4"/>
      <c r="HE21" s="10"/>
      <c r="HF21" s="4"/>
      <c r="HG21" s="4"/>
      <c r="HH21" s="4"/>
      <c r="HI21" s="4"/>
      <c r="HJ21" s="4"/>
      <c r="HK21" s="4"/>
      <c r="HL21" s="4"/>
      <c r="HM21" s="4"/>
    </row>
    <row r="22" spans="1:221" ht="51.75" customHeight="1">
      <c r="A22" s="206"/>
      <c r="B22" s="5">
        <v>31001</v>
      </c>
      <c r="C22" s="158" t="s">
        <v>136</v>
      </c>
      <c r="D22" s="155">
        <f t="shared" si="216"/>
        <v>3130.4</v>
      </c>
      <c r="E22" s="4"/>
      <c r="F22" s="4"/>
      <c r="G22" s="4"/>
      <c r="H22" s="4"/>
      <c r="I22" s="4"/>
      <c r="J22" s="4"/>
      <c r="K22" s="4"/>
      <c r="L22" s="4"/>
      <c r="M22" s="10"/>
      <c r="N22" s="4"/>
      <c r="O22" s="4"/>
      <c r="P22" s="4"/>
      <c r="Q22" s="4"/>
      <c r="R22" s="10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10"/>
      <c r="AM22" s="4"/>
      <c r="AN22" s="4"/>
      <c r="AO22" s="4"/>
      <c r="AP22" s="4"/>
      <c r="AQ22" s="4"/>
      <c r="AR22" s="4">
        <v>3130.4</v>
      </c>
      <c r="AS22" s="4"/>
      <c r="AT22" s="4"/>
      <c r="AU22" s="66">
        <f t="shared" si="212"/>
        <v>3220</v>
      </c>
      <c r="AV22" s="4"/>
      <c r="AW22" s="4"/>
      <c r="AX22" s="4"/>
      <c r="AY22" s="4"/>
      <c r="AZ22" s="4"/>
      <c r="BA22" s="4"/>
      <c r="BB22" s="4"/>
      <c r="BC22" s="4"/>
      <c r="BD22" s="10"/>
      <c r="BE22" s="4"/>
      <c r="BF22" s="4"/>
      <c r="BG22" s="4"/>
      <c r="BH22" s="4"/>
      <c r="BI22" s="10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10"/>
      <c r="CA22" s="4"/>
      <c r="CB22" s="4"/>
      <c r="CC22" s="10"/>
      <c r="CD22" s="4"/>
      <c r="CE22" s="4"/>
      <c r="CF22" s="4"/>
      <c r="CG22" s="4"/>
      <c r="CH22" s="4"/>
      <c r="CI22" s="4">
        <v>3220</v>
      </c>
      <c r="CJ22" s="4"/>
      <c r="CK22" s="4"/>
      <c r="CL22" s="66">
        <f t="shared" si="213"/>
        <v>3220</v>
      </c>
      <c r="CM22" s="4"/>
      <c r="CN22" s="4"/>
      <c r="CO22" s="4"/>
      <c r="CP22" s="4"/>
      <c r="CQ22" s="4"/>
      <c r="CR22" s="4"/>
      <c r="CS22" s="4"/>
      <c r="CT22" s="4"/>
      <c r="CU22" s="10"/>
      <c r="CV22" s="4"/>
      <c r="CW22" s="4"/>
      <c r="CX22" s="4"/>
      <c r="CY22" s="4"/>
      <c r="CZ22" s="10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10"/>
      <c r="DS22" s="4"/>
      <c r="DT22" s="4"/>
      <c r="DU22" s="10"/>
      <c r="DV22" s="4"/>
      <c r="DW22" s="4"/>
      <c r="DX22" s="4"/>
      <c r="DY22" s="4"/>
      <c r="DZ22" s="4"/>
      <c r="EA22" s="204"/>
      <c r="EB22" s="4">
        <v>3220</v>
      </c>
      <c r="EC22" s="4"/>
      <c r="ED22" s="66">
        <f t="shared" si="214"/>
        <v>5000</v>
      </c>
      <c r="EE22" s="4"/>
      <c r="EF22" s="4"/>
      <c r="EG22" s="4"/>
      <c r="EH22" s="4"/>
      <c r="EI22" s="4"/>
      <c r="EJ22" s="4"/>
      <c r="EK22" s="4"/>
      <c r="EL22" s="4"/>
      <c r="EM22" s="10"/>
      <c r="EN22" s="4"/>
      <c r="EO22" s="4"/>
      <c r="EP22" s="4"/>
      <c r="EQ22" s="4"/>
      <c r="ER22" s="10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10"/>
      <c r="FK22" s="4"/>
      <c r="FL22" s="4"/>
      <c r="FM22" s="10"/>
      <c r="FN22" s="4"/>
      <c r="FO22" s="4"/>
      <c r="FP22" s="4"/>
      <c r="FQ22" s="4"/>
      <c r="FR22" s="4"/>
      <c r="FS22" s="4">
        <v>5000</v>
      </c>
      <c r="FT22" s="4"/>
      <c r="FU22" s="4"/>
      <c r="FV22" s="66">
        <f>SUM(FW22:HM22)</f>
        <v>5000</v>
      </c>
      <c r="FW22" s="4"/>
      <c r="FX22" s="4"/>
      <c r="FY22" s="4"/>
      <c r="FZ22" s="4"/>
      <c r="GA22" s="4"/>
      <c r="GB22" s="4"/>
      <c r="GC22" s="4"/>
      <c r="GD22" s="4"/>
      <c r="GE22" s="10"/>
      <c r="GF22" s="4"/>
      <c r="GG22" s="4"/>
      <c r="GH22" s="4"/>
      <c r="GI22" s="4"/>
      <c r="GJ22" s="10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10"/>
      <c r="HC22" s="4"/>
      <c r="HD22" s="4"/>
      <c r="HE22" s="10"/>
      <c r="HF22" s="4"/>
      <c r="HG22" s="4"/>
      <c r="HH22" s="4"/>
      <c r="HI22" s="4"/>
      <c r="HJ22" s="4"/>
      <c r="HK22" s="4">
        <v>5000</v>
      </c>
      <c r="HL22" s="4"/>
      <c r="HM22" s="4"/>
    </row>
    <row r="23" spans="1:221" ht="48.75" customHeight="1">
      <c r="A23" s="206"/>
      <c r="B23" s="5">
        <v>31003</v>
      </c>
      <c r="C23" s="148" t="s">
        <v>145</v>
      </c>
      <c r="D23" s="155">
        <f t="shared" si="216"/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66">
        <f t="shared" si="212"/>
        <v>110940</v>
      </c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68">
        <v>110940</v>
      </c>
      <c r="CJ23" s="10"/>
      <c r="CK23" s="10"/>
      <c r="CL23" s="66">
        <f t="shared" si="213"/>
        <v>421059.3</v>
      </c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>
        <v>153000</v>
      </c>
      <c r="EA23" s="172">
        <v>117013</v>
      </c>
      <c r="EB23" s="10">
        <v>151046.29999999999</v>
      </c>
      <c r="EC23" s="10"/>
      <c r="ED23" s="66">
        <f t="shared" si="214"/>
        <v>0</v>
      </c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66">
        <f>SUM(FW23:HM23)</f>
        <v>0</v>
      </c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</row>
    <row r="24" spans="1:221" ht="39.75" customHeight="1">
      <c r="A24" s="211"/>
      <c r="B24" s="5">
        <v>32001</v>
      </c>
      <c r="C24" s="199" t="s">
        <v>71</v>
      </c>
      <c r="D24" s="155">
        <f t="shared" si="216"/>
        <v>3697.3</v>
      </c>
      <c r="E24" s="19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>
        <v>3697.3</v>
      </c>
      <c r="AS24" s="10"/>
      <c r="AT24" s="10"/>
      <c r="AU24" s="66">
        <f t="shared" si="212"/>
        <v>0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66">
        <f t="shared" si="213"/>
        <v>6290</v>
      </c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>
        <v>6290</v>
      </c>
      <c r="EB24" s="10"/>
      <c r="EC24" s="10"/>
      <c r="ED24" s="66">
        <f t="shared" si="214"/>
        <v>6290</v>
      </c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>
        <v>6290</v>
      </c>
      <c r="FT24" s="10"/>
      <c r="FU24" s="10"/>
      <c r="FV24" s="66">
        <f>SUM(FW24:HM24)</f>
        <v>6290</v>
      </c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>
        <v>6290</v>
      </c>
      <c r="HL24" s="10"/>
      <c r="HM24" s="10"/>
    </row>
    <row r="25" spans="1:221" ht="50.25" customHeight="1">
      <c r="A25" s="209">
        <v>1123</v>
      </c>
      <c r="B25" s="67"/>
      <c r="C25" s="68" t="s">
        <v>85</v>
      </c>
      <c r="D25" s="155">
        <f>D26+D27</f>
        <v>689260.98</v>
      </c>
      <c r="E25" s="66">
        <f t="shared" ref="E25:BP25" si="217">E26+E27</f>
        <v>0</v>
      </c>
      <c r="F25" s="66">
        <f t="shared" si="217"/>
        <v>0</v>
      </c>
      <c r="G25" s="66">
        <f t="shared" si="217"/>
        <v>0</v>
      </c>
      <c r="H25" s="66">
        <f t="shared" si="217"/>
        <v>0</v>
      </c>
      <c r="I25" s="66">
        <f t="shared" si="217"/>
        <v>0</v>
      </c>
      <c r="J25" s="66">
        <f t="shared" si="217"/>
        <v>0</v>
      </c>
      <c r="K25" s="66">
        <f t="shared" si="217"/>
        <v>0</v>
      </c>
      <c r="L25" s="66">
        <f t="shared" si="217"/>
        <v>0</v>
      </c>
      <c r="M25" s="66">
        <f t="shared" si="217"/>
        <v>0</v>
      </c>
      <c r="N25" s="66">
        <f t="shared" si="217"/>
        <v>0</v>
      </c>
      <c r="O25" s="66">
        <f t="shared" si="217"/>
        <v>0</v>
      </c>
      <c r="P25" s="66">
        <f t="shared" si="217"/>
        <v>0</v>
      </c>
      <c r="Q25" s="66">
        <f t="shared" si="217"/>
        <v>0</v>
      </c>
      <c r="R25" s="66">
        <f t="shared" si="217"/>
        <v>0</v>
      </c>
      <c r="S25" s="66">
        <f t="shared" si="217"/>
        <v>428372.98</v>
      </c>
      <c r="T25" s="66">
        <f t="shared" si="217"/>
        <v>0</v>
      </c>
      <c r="U25" s="66">
        <f t="shared" si="217"/>
        <v>0</v>
      </c>
      <c r="V25" s="66">
        <f t="shared" si="217"/>
        <v>0</v>
      </c>
      <c r="W25" s="66">
        <f t="shared" si="217"/>
        <v>0</v>
      </c>
      <c r="X25" s="66">
        <f t="shared" si="217"/>
        <v>0</v>
      </c>
      <c r="Y25" s="66">
        <f t="shared" si="217"/>
        <v>0</v>
      </c>
      <c r="Z25" s="66">
        <f t="shared" si="217"/>
        <v>0</v>
      </c>
      <c r="AA25" s="66">
        <f t="shared" si="217"/>
        <v>0</v>
      </c>
      <c r="AB25" s="66">
        <f t="shared" si="217"/>
        <v>0</v>
      </c>
      <c r="AC25" s="66">
        <f t="shared" si="217"/>
        <v>0</v>
      </c>
      <c r="AD25" s="66">
        <f t="shared" si="217"/>
        <v>0</v>
      </c>
      <c r="AE25" s="66">
        <f t="shared" si="217"/>
        <v>0</v>
      </c>
      <c r="AF25" s="66">
        <f t="shared" si="217"/>
        <v>260888</v>
      </c>
      <c r="AG25" s="66">
        <f t="shared" si="217"/>
        <v>0</v>
      </c>
      <c r="AH25" s="66">
        <f t="shared" si="217"/>
        <v>0</v>
      </c>
      <c r="AI25" s="66">
        <f t="shared" si="217"/>
        <v>0</v>
      </c>
      <c r="AJ25" s="66">
        <f t="shared" si="217"/>
        <v>0</v>
      </c>
      <c r="AK25" s="66">
        <f t="shared" si="217"/>
        <v>0</v>
      </c>
      <c r="AL25" s="66">
        <f t="shared" si="217"/>
        <v>0</v>
      </c>
      <c r="AM25" s="66">
        <f t="shared" si="217"/>
        <v>0</v>
      </c>
      <c r="AN25" s="66">
        <f t="shared" si="217"/>
        <v>0</v>
      </c>
      <c r="AO25" s="66">
        <f t="shared" si="217"/>
        <v>0</v>
      </c>
      <c r="AP25" s="66">
        <f t="shared" si="217"/>
        <v>0</v>
      </c>
      <c r="AQ25" s="66">
        <f t="shared" si="217"/>
        <v>0</v>
      </c>
      <c r="AR25" s="66">
        <f t="shared" si="217"/>
        <v>0</v>
      </c>
      <c r="AS25" s="66">
        <f t="shared" si="217"/>
        <v>0</v>
      </c>
      <c r="AT25" s="66">
        <f t="shared" si="217"/>
        <v>0</v>
      </c>
      <c r="AU25" s="66">
        <f t="shared" si="217"/>
        <v>666487.5</v>
      </c>
      <c r="AV25" s="66">
        <f t="shared" si="217"/>
        <v>0</v>
      </c>
      <c r="AW25" s="66">
        <f t="shared" si="217"/>
        <v>0</v>
      </c>
      <c r="AX25" s="66">
        <f t="shared" si="217"/>
        <v>0</v>
      </c>
      <c r="AY25" s="66">
        <f t="shared" si="217"/>
        <v>0</v>
      </c>
      <c r="AZ25" s="66">
        <f t="shared" si="217"/>
        <v>0</v>
      </c>
      <c r="BA25" s="66">
        <f t="shared" si="217"/>
        <v>0</v>
      </c>
      <c r="BB25" s="66">
        <f t="shared" si="217"/>
        <v>0</v>
      </c>
      <c r="BC25" s="66">
        <f t="shared" si="217"/>
        <v>0</v>
      </c>
      <c r="BD25" s="66">
        <f t="shared" si="217"/>
        <v>0</v>
      </c>
      <c r="BE25" s="66">
        <f t="shared" si="217"/>
        <v>0</v>
      </c>
      <c r="BF25" s="66">
        <f t="shared" si="217"/>
        <v>0</v>
      </c>
      <c r="BG25" s="66">
        <f t="shared" si="217"/>
        <v>0</v>
      </c>
      <c r="BH25" s="66">
        <f t="shared" si="217"/>
        <v>0</v>
      </c>
      <c r="BI25" s="66">
        <f t="shared" si="217"/>
        <v>0</v>
      </c>
      <c r="BJ25" s="66">
        <f t="shared" si="217"/>
        <v>405599.5</v>
      </c>
      <c r="BK25" s="66">
        <f t="shared" si="217"/>
        <v>0</v>
      </c>
      <c r="BL25" s="66">
        <f t="shared" si="217"/>
        <v>0</v>
      </c>
      <c r="BM25" s="66">
        <f t="shared" si="217"/>
        <v>0</v>
      </c>
      <c r="BN25" s="66">
        <f t="shared" si="217"/>
        <v>0</v>
      </c>
      <c r="BO25" s="66">
        <f t="shared" si="217"/>
        <v>0</v>
      </c>
      <c r="BP25" s="66">
        <f t="shared" si="217"/>
        <v>0</v>
      </c>
      <c r="BQ25" s="66">
        <f t="shared" ref="BQ25:EC25" si="218">BQ26+BQ27</f>
        <v>0</v>
      </c>
      <c r="BR25" s="66">
        <f t="shared" si="218"/>
        <v>0</v>
      </c>
      <c r="BS25" s="66">
        <f t="shared" si="218"/>
        <v>0</v>
      </c>
      <c r="BT25" s="66">
        <f t="shared" si="218"/>
        <v>0</v>
      </c>
      <c r="BU25" s="66">
        <f t="shared" si="218"/>
        <v>0</v>
      </c>
      <c r="BV25" s="66">
        <f t="shared" si="218"/>
        <v>0</v>
      </c>
      <c r="BW25" s="66">
        <f t="shared" si="218"/>
        <v>0</v>
      </c>
      <c r="BX25" s="66">
        <f t="shared" si="218"/>
        <v>260888</v>
      </c>
      <c r="BY25" s="66">
        <f t="shared" si="218"/>
        <v>0</v>
      </c>
      <c r="BZ25" s="66">
        <f t="shared" si="218"/>
        <v>0</v>
      </c>
      <c r="CA25" s="66">
        <f t="shared" si="218"/>
        <v>0</v>
      </c>
      <c r="CB25" s="66">
        <f t="shared" si="218"/>
        <v>0</v>
      </c>
      <c r="CC25" s="66">
        <f t="shared" si="218"/>
        <v>0</v>
      </c>
      <c r="CD25" s="66">
        <f t="shared" si="218"/>
        <v>0</v>
      </c>
      <c r="CE25" s="66">
        <f t="shared" si="218"/>
        <v>0</v>
      </c>
      <c r="CF25" s="66">
        <f t="shared" si="218"/>
        <v>0</v>
      </c>
      <c r="CG25" s="66">
        <f t="shared" si="218"/>
        <v>0</v>
      </c>
      <c r="CH25" s="66">
        <f t="shared" si="218"/>
        <v>0</v>
      </c>
      <c r="CI25" s="66">
        <f t="shared" si="218"/>
        <v>0</v>
      </c>
      <c r="CJ25" s="66">
        <f t="shared" si="218"/>
        <v>0</v>
      </c>
      <c r="CK25" s="66">
        <f t="shared" si="218"/>
        <v>0</v>
      </c>
      <c r="CL25" s="66">
        <f t="shared" si="218"/>
        <v>680434.4</v>
      </c>
      <c r="CM25" s="66">
        <f t="shared" si="218"/>
        <v>0</v>
      </c>
      <c r="CN25" s="66">
        <f t="shared" si="218"/>
        <v>0</v>
      </c>
      <c r="CO25" s="66">
        <f t="shared" si="218"/>
        <v>0</v>
      </c>
      <c r="CP25" s="66">
        <f t="shared" si="218"/>
        <v>0</v>
      </c>
      <c r="CQ25" s="66">
        <f t="shared" si="218"/>
        <v>0</v>
      </c>
      <c r="CR25" s="66">
        <f t="shared" si="218"/>
        <v>0</v>
      </c>
      <c r="CS25" s="66">
        <f t="shared" si="218"/>
        <v>0</v>
      </c>
      <c r="CT25" s="66">
        <f t="shared" si="218"/>
        <v>0</v>
      </c>
      <c r="CU25" s="66">
        <f t="shared" si="218"/>
        <v>0</v>
      </c>
      <c r="CV25" s="66">
        <f t="shared" si="218"/>
        <v>0</v>
      </c>
      <c r="CW25" s="66">
        <f t="shared" si="218"/>
        <v>0</v>
      </c>
      <c r="CX25" s="66">
        <f t="shared" si="218"/>
        <v>0</v>
      </c>
      <c r="CY25" s="66">
        <f t="shared" si="218"/>
        <v>0</v>
      </c>
      <c r="CZ25" s="66">
        <f t="shared" si="218"/>
        <v>0</v>
      </c>
      <c r="DA25" s="66">
        <f t="shared" si="218"/>
        <v>419546.4</v>
      </c>
      <c r="DB25" s="66">
        <f t="shared" si="218"/>
        <v>0</v>
      </c>
      <c r="DC25" s="66">
        <f t="shared" si="218"/>
        <v>0</v>
      </c>
      <c r="DD25" s="66">
        <f t="shared" si="218"/>
        <v>0</v>
      </c>
      <c r="DE25" s="66">
        <f t="shared" si="218"/>
        <v>0</v>
      </c>
      <c r="DF25" s="66">
        <f t="shared" si="218"/>
        <v>0</v>
      </c>
      <c r="DG25" s="66">
        <f t="shared" si="218"/>
        <v>0</v>
      </c>
      <c r="DH25" s="66">
        <f t="shared" si="218"/>
        <v>0</v>
      </c>
      <c r="DI25" s="66">
        <f t="shared" si="218"/>
        <v>0</v>
      </c>
      <c r="DJ25" s="66">
        <f t="shared" ref="DJ25" si="219">DJ26+DJ27</f>
        <v>0</v>
      </c>
      <c r="DK25" s="66">
        <f t="shared" si="218"/>
        <v>0</v>
      </c>
      <c r="DL25" s="66">
        <f t="shared" si="218"/>
        <v>0</v>
      </c>
      <c r="DM25" s="66">
        <f t="shared" si="218"/>
        <v>0</v>
      </c>
      <c r="DN25" s="66">
        <f t="shared" si="218"/>
        <v>0</v>
      </c>
      <c r="DO25" s="66">
        <f t="shared" si="218"/>
        <v>0</v>
      </c>
      <c r="DP25" s="66">
        <f t="shared" si="218"/>
        <v>260888</v>
      </c>
      <c r="DQ25" s="66">
        <f t="shared" si="218"/>
        <v>0</v>
      </c>
      <c r="DR25" s="66">
        <f t="shared" si="218"/>
        <v>0</v>
      </c>
      <c r="DS25" s="66">
        <f t="shared" si="218"/>
        <v>0</v>
      </c>
      <c r="DT25" s="66">
        <f t="shared" si="218"/>
        <v>0</v>
      </c>
      <c r="DU25" s="66">
        <f t="shared" si="218"/>
        <v>0</v>
      </c>
      <c r="DV25" s="66">
        <f t="shared" si="218"/>
        <v>0</v>
      </c>
      <c r="DW25" s="66">
        <f t="shared" si="218"/>
        <v>0</v>
      </c>
      <c r="DX25" s="66">
        <f t="shared" si="218"/>
        <v>0</v>
      </c>
      <c r="DY25" s="66">
        <f t="shared" si="218"/>
        <v>0</v>
      </c>
      <c r="DZ25" s="66">
        <f t="shared" si="218"/>
        <v>0</v>
      </c>
      <c r="EA25" s="66">
        <f t="shared" si="218"/>
        <v>0</v>
      </c>
      <c r="EB25" s="66">
        <f t="shared" si="218"/>
        <v>0</v>
      </c>
      <c r="EC25" s="66">
        <f t="shared" si="218"/>
        <v>0</v>
      </c>
      <c r="ED25" s="66">
        <f t="shared" ref="ED25:GP25" si="220">ED26+ED27</f>
        <v>680434.4</v>
      </c>
      <c r="EE25" s="66">
        <f t="shared" si="220"/>
        <v>0</v>
      </c>
      <c r="EF25" s="66">
        <f t="shared" si="220"/>
        <v>0</v>
      </c>
      <c r="EG25" s="66">
        <f t="shared" si="220"/>
        <v>0</v>
      </c>
      <c r="EH25" s="66">
        <f t="shared" si="220"/>
        <v>0</v>
      </c>
      <c r="EI25" s="66">
        <f t="shared" si="220"/>
        <v>0</v>
      </c>
      <c r="EJ25" s="66">
        <f t="shared" si="220"/>
        <v>0</v>
      </c>
      <c r="EK25" s="66">
        <f t="shared" si="220"/>
        <v>0</v>
      </c>
      <c r="EL25" s="66">
        <f t="shared" si="220"/>
        <v>0</v>
      </c>
      <c r="EM25" s="66">
        <f t="shared" si="220"/>
        <v>0</v>
      </c>
      <c r="EN25" s="66">
        <f t="shared" si="220"/>
        <v>0</v>
      </c>
      <c r="EO25" s="66">
        <f t="shared" si="220"/>
        <v>0</v>
      </c>
      <c r="EP25" s="66">
        <f t="shared" si="220"/>
        <v>0</v>
      </c>
      <c r="EQ25" s="66">
        <f t="shared" si="220"/>
        <v>0</v>
      </c>
      <c r="ER25" s="66">
        <f t="shared" si="220"/>
        <v>0</v>
      </c>
      <c r="ES25" s="66">
        <f t="shared" si="220"/>
        <v>419546.4</v>
      </c>
      <c r="ET25" s="66">
        <f t="shared" si="220"/>
        <v>0</v>
      </c>
      <c r="EU25" s="66">
        <f t="shared" si="220"/>
        <v>0</v>
      </c>
      <c r="EV25" s="66">
        <f t="shared" si="220"/>
        <v>0</v>
      </c>
      <c r="EW25" s="66">
        <f t="shared" si="220"/>
        <v>0</v>
      </c>
      <c r="EX25" s="66">
        <f t="shared" si="220"/>
        <v>0</v>
      </c>
      <c r="EY25" s="66">
        <f t="shared" si="220"/>
        <v>0</v>
      </c>
      <c r="EZ25" s="66">
        <f t="shared" si="220"/>
        <v>0</v>
      </c>
      <c r="FA25" s="66">
        <f t="shared" si="220"/>
        <v>0</v>
      </c>
      <c r="FB25" s="66">
        <f t="shared" ref="FB25" si="221">FB26+FB27</f>
        <v>0</v>
      </c>
      <c r="FC25" s="66">
        <f t="shared" si="220"/>
        <v>0</v>
      </c>
      <c r="FD25" s="66">
        <f t="shared" si="220"/>
        <v>0</v>
      </c>
      <c r="FE25" s="66">
        <f t="shared" si="220"/>
        <v>0</v>
      </c>
      <c r="FF25" s="66">
        <f t="shared" si="220"/>
        <v>0</v>
      </c>
      <c r="FG25" s="66">
        <f t="shared" si="220"/>
        <v>0</v>
      </c>
      <c r="FH25" s="66">
        <f t="shared" si="220"/>
        <v>260888</v>
      </c>
      <c r="FI25" s="66">
        <f t="shared" si="220"/>
        <v>0</v>
      </c>
      <c r="FJ25" s="66">
        <f t="shared" si="220"/>
        <v>0</v>
      </c>
      <c r="FK25" s="66">
        <f t="shared" si="220"/>
        <v>0</v>
      </c>
      <c r="FL25" s="66">
        <f t="shared" si="220"/>
        <v>0</v>
      </c>
      <c r="FM25" s="66">
        <f t="shared" si="220"/>
        <v>0</v>
      </c>
      <c r="FN25" s="66">
        <f t="shared" si="220"/>
        <v>0</v>
      </c>
      <c r="FO25" s="66">
        <f t="shared" si="220"/>
        <v>0</v>
      </c>
      <c r="FP25" s="66">
        <f t="shared" si="220"/>
        <v>0</v>
      </c>
      <c r="FQ25" s="66">
        <f t="shared" si="220"/>
        <v>0</v>
      </c>
      <c r="FR25" s="66">
        <f t="shared" si="220"/>
        <v>0</v>
      </c>
      <c r="FS25" s="66">
        <f t="shared" si="220"/>
        <v>0</v>
      </c>
      <c r="FT25" s="66">
        <f t="shared" si="220"/>
        <v>0</v>
      </c>
      <c r="FU25" s="66">
        <f t="shared" si="220"/>
        <v>0</v>
      </c>
      <c r="FV25" s="66">
        <f t="shared" si="220"/>
        <v>680434.4</v>
      </c>
      <c r="FW25" s="66">
        <f t="shared" si="220"/>
        <v>0</v>
      </c>
      <c r="FX25" s="66">
        <f t="shared" si="220"/>
        <v>0</v>
      </c>
      <c r="FY25" s="66">
        <f t="shared" si="220"/>
        <v>0</v>
      </c>
      <c r="FZ25" s="66">
        <f t="shared" si="220"/>
        <v>0</v>
      </c>
      <c r="GA25" s="66">
        <f t="shared" si="220"/>
        <v>0</v>
      </c>
      <c r="GB25" s="66">
        <f t="shared" si="220"/>
        <v>0</v>
      </c>
      <c r="GC25" s="66">
        <f t="shared" si="220"/>
        <v>0</v>
      </c>
      <c r="GD25" s="66">
        <f t="shared" si="220"/>
        <v>0</v>
      </c>
      <c r="GE25" s="66">
        <f t="shared" si="220"/>
        <v>0</v>
      </c>
      <c r="GF25" s="66">
        <f t="shared" si="220"/>
        <v>0</v>
      </c>
      <c r="GG25" s="66">
        <f t="shared" si="220"/>
        <v>0</v>
      </c>
      <c r="GH25" s="66">
        <f t="shared" si="220"/>
        <v>0</v>
      </c>
      <c r="GI25" s="66">
        <f t="shared" si="220"/>
        <v>0</v>
      </c>
      <c r="GJ25" s="66">
        <f t="shared" si="220"/>
        <v>0</v>
      </c>
      <c r="GK25" s="66">
        <f t="shared" si="220"/>
        <v>419546.4</v>
      </c>
      <c r="GL25" s="66">
        <f t="shared" si="220"/>
        <v>0</v>
      </c>
      <c r="GM25" s="66">
        <f t="shared" si="220"/>
        <v>0</v>
      </c>
      <c r="GN25" s="66">
        <f t="shared" si="220"/>
        <v>0</v>
      </c>
      <c r="GO25" s="66">
        <f t="shared" si="220"/>
        <v>0</v>
      </c>
      <c r="GP25" s="66">
        <f t="shared" si="220"/>
        <v>0</v>
      </c>
      <c r="GQ25" s="66">
        <f t="shared" ref="GQ25:HM25" si="222">GQ26+GQ27</f>
        <v>0</v>
      </c>
      <c r="GR25" s="66">
        <f t="shared" si="222"/>
        <v>0</v>
      </c>
      <c r="GS25" s="66">
        <f t="shared" si="222"/>
        <v>0</v>
      </c>
      <c r="GT25" s="66">
        <f t="shared" ref="GT25" si="223">GT26+GT27</f>
        <v>0</v>
      </c>
      <c r="GU25" s="66">
        <f t="shared" si="222"/>
        <v>0</v>
      </c>
      <c r="GV25" s="66">
        <f t="shared" si="222"/>
        <v>0</v>
      </c>
      <c r="GW25" s="66">
        <f t="shared" si="222"/>
        <v>0</v>
      </c>
      <c r="GX25" s="66">
        <f t="shared" si="222"/>
        <v>0</v>
      </c>
      <c r="GY25" s="66">
        <f t="shared" si="222"/>
        <v>0</v>
      </c>
      <c r="GZ25" s="66">
        <f t="shared" si="222"/>
        <v>260888</v>
      </c>
      <c r="HA25" s="66">
        <f t="shared" si="222"/>
        <v>0</v>
      </c>
      <c r="HB25" s="66">
        <f t="shared" si="222"/>
        <v>0</v>
      </c>
      <c r="HC25" s="66">
        <f t="shared" si="222"/>
        <v>0</v>
      </c>
      <c r="HD25" s="66">
        <f t="shared" si="222"/>
        <v>0</v>
      </c>
      <c r="HE25" s="66">
        <f t="shared" si="222"/>
        <v>0</v>
      </c>
      <c r="HF25" s="66">
        <f t="shared" si="222"/>
        <v>0</v>
      </c>
      <c r="HG25" s="66">
        <f t="shared" si="222"/>
        <v>0</v>
      </c>
      <c r="HH25" s="66">
        <f t="shared" si="222"/>
        <v>0</v>
      </c>
      <c r="HI25" s="66">
        <f t="shared" si="222"/>
        <v>0</v>
      </c>
      <c r="HJ25" s="66">
        <f t="shared" si="222"/>
        <v>0</v>
      </c>
      <c r="HK25" s="66">
        <f t="shared" si="222"/>
        <v>0</v>
      </c>
      <c r="HL25" s="66">
        <f t="shared" si="222"/>
        <v>0</v>
      </c>
      <c r="HM25" s="66">
        <f t="shared" si="222"/>
        <v>0</v>
      </c>
    </row>
    <row r="26" spans="1:221" ht="44.25" customHeight="1">
      <c r="A26" s="209"/>
      <c r="B26" s="5">
        <v>11001</v>
      </c>
      <c r="C26" s="169" t="s">
        <v>86</v>
      </c>
      <c r="D26" s="155">
        <f t="shared" ref="D26:D34" si="224">SUM(E26:AT26)</f>
        <v>428372.98</v>
      </c>
      <c r="E26" s="4"/>
      <c r="F26" s="4"/>
      <c r="G26" s="4"/>
      <c r="H26" s="4"/>
      <c r="I26" s="4"/>
      <c r="J26" s="4"/>
      <c r="K26" s="4"/>
      <c r="L26" s="4"/>
      <c r="M26" s="10"/>
      <c r="N26" s="4"/>
      <c r="O26" s="4"/>
      <c r="P26" s="4"/>
      <c r="Q26" s="4"/>
      <c r="R26" s="10"/>
      <c r="S26" s="4">
        <v>428372.98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10"/>
      <c r="AM26" s="4"/>
      <c r="AN26" s="4"/>
      <c r="AO26" s="4"/>
      <c r="AP26" s="4"/>
      <c r="AQ26" s="4"/>
      <c r="AR26" s="4"/>
      <c r="AS26" s="4"/>
      <c r="AT26" s="4"/>
      <c r="AU26" s="66">
        <f>SUM(AV26:CK26)</f>
        <v>405599.5</v>
      </c>
      <c r="AV26" s="4"/>
      <c r="AW26" s="4"/>
      <c r="AX26" s="4"/>
      <c r="AY26" s="4"/>
      <c r="AZ26" s="4"/>
      <c r="BA26" s="4"/>
      <c r="BB26" s="4"/>
      <c r="BC26" s="4"/>
      <c r="BD26" s="10"/>
      <c r="BE26" s="4"/>
      <c r="BF26" s="4"/>
      <c r="BG26" s="4"/>
      <c r="BH26" s="4"/>
      <c r="BI26" s="10"/>
      <c r="BJ26" s="4">
        <v>405599.5</v>
      </c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10"/>
      <c r="CA26" s="4"/>
      <c r="CB26" s="4"/>
      <c r="CC26" s="10"/>
      <c r="CD26" s="4"/>
      <c r="CE26" s="4"/>
      <c r="CF26" s="4"/>
      <c r="CG26" s="4"/>
      <c r="CH26" s="4"/>
      <c r="CI26" s="4"/>
      <c r="CJ26" s="4"/>
      <c r="CK26" s="4"/>
      <c r="CL26" s="66">
        <f>SUM(CM26:EC26)</f>
        <v>419546.4</v>
      </c>
      <c r="CM26" s="4"/>
      <c r="CN26" s="4"/>
      <c r="CO26" s="4"/>
      <c r="CP26" s="4"/>
      <c r="CQ26" s="4"/>
      <c r="CR26" s="4"/>
      <c r="CS26" s="4"/>
      <c r="CT26" s="4"/>
      <c r="CU26" s="10"/>
      <c r="CV26" s="4"/>
      <c r="CW26" s="4"/>
      <c r="CX26" s="4"/>
      <c r="CY26" s="4"/>
      <c r="CZ26" s="10"/>
      <c r="DA26" s="4">
        <v>419546.4</v>
      </c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10"/>
      <c r="DS26" s="4"/>
      <c r="DT26" s="4"/>
      <c r="DU26" s="10"/>
      <c r="DV26" s="4"/>
      <c r="DW26" s="4"/>
      <c r="DX26" s="4"/>
      <c r="DY26" s="4"/>
      <c r="DZ26" s="4"/>
      <c r="EA26" s="4"/>
      <c r="EB26" s="4"/>
      <c r="EC26" s="4"/>
      <c r="ED26" s="66">
        <f>SUM(EE26:FU26)</f>
        <v>419546.4</v>
      </c>
      <c r="EE26" s="4"/>
      <c r="EF26" s="4"/>
      <c r="EG26" s="4"/>
      <c r="EH26" s="4"/>
      <c r="EI26" s="4"/>
      <c r="EJ26" s="4"/>
      <c r="EK26" s="4"/>
      <c r="EL26" s="4"/>
      <c r="EM26" s="10"/>
      <c r="EN26" s="4"/>
      <c r="EO26" s="4"/>
      <c r="EP26" s="4"/>
      <c r="EQ26" s="4"/>
      <c r="ER26" s="10"/>
      <c r="ES26" s="4">
        <v>419546.4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10"/>
      <c r="FK26" s="4"/>
      <c r="FL26" s="4"/>
      <c r="FM26" s="10"/>
      <c r="FN26" s="4"/>
      <c r="FO26" s="4"/>
      <c r="FP26" s="4"/>
      <c r="FQ26" s="4"/>
      <c r="FR26" s="4"/>
      <c r="FS26" s="4"/>
      <c r="FT26" s="4"/>
      <c r="FU26" s="4"/>
      <c r="FV26" s="66">
        <f>SUM(FW26:HM26)</f>
        <v>419546.4</v>
      </c>
      <c r="FW26" s="4"/>
      <c r="FX26" s="4"/>
      <c r="FY26" s="4"/>
      <c r="FZ26" s="4"/>
      <c r="GA26" s="4"/>
      <c r="GB26" s="4"/>
      <c r="GC26" s="4"/>
      <c r="GD26" s="4"/>
      <c r="GE26" s="10"/>
      <c r="GF26" s="4"/>
      <c r="GG26" s="4"/>
      <c r="GH26" s="4"/>
      <c r="GI26" s="4"/>
      <c r="GJ26" s="10"/>
      <c r="GK26" s="4">
        <v>419546.4</v>
      </c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10"/>
      <c r="HC26" s="4"/>
      <c r="HD26" s="4"/>
      <c r="HE26" s="10"/>
      <c r="HF26" s="4"/>
      <c r="HG26" s="4"/>
      <c r="HH26" s="4"/>
      <c r="HI26" s="4"/>
      <c r="HJ26" s="4"/>
      <c r="HK26" s="4"/>
      <c r="HL26" s="4"/>
      <c r="HM26" s="4"/>
    </row>
    <row r="27" spans="1:221" ht="44.25" customHeight="1">
      <c r="A27" s="209"/>
      <c r="B27" s="5">
        <v>11002</v>
      </c>
      <c r="C27" s="13" t="s">
        <v>88</v>
      </c>
      <c r="D27" s="155">
        <f t="shared" si="224"/>
        <v>260888</v>
      </c>
      <c r="E27" s="4"/>
      <c r="F27" s="4"/>
      <c r="G27" s="4"/>
      <c r="H27" s="4"/>
      <c r="I27" s="4"/>
      <c r="J27" s="4"/>
      <c r="K27" s="4"/>
      <c r="L27" s="4"/>
      <c r="M27" s="10"/>
      <c r="N27" s="4"/>
      <c r="O27" s="4"/>
      <c r="P27" s="4"/>
      <c r="Q27" s="4"/>
      <c r="R27" s="10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>
        <v>260888</v>
      </c>
      <c r="AG27" s="4"/>
      <c r="AH27" s="4"/>
      <c r="AI27" s="10"/>
      <c r="AJ27" s="4"/>
      <c r="AK27" s="4"/>
      <c r="AL27" s="10"/>
      <c r="AM27" s="4"/>
      <c r="AN27" s="4"/>
      <c r="AO27" s="4"/>
      <c r="AP27" s="4"/>
      <c r="AQ27" s="4"/>
      <c r="AR27" s="4"/>
      <c r="AS27" s="4"/>
      <c r="AT27" s="4"/>
      <c r="AU27" s="66">
        <f>SUM(AV27:CK27)</f>
        <v>260888</v>
      </c>
      <c r="AV27" s="4"/>
      <c r="AW27" s="4"/>
      <c r="AX27" s="4"/>
      <c r="AY27" s="4"/>
      <c r="AZ27" s="4"/>
      <c r="BA27" s="4"/>
      <c r="BB27" s="4"/>
      <c r="BC27" s="4"/>
      <c r="BD27" s="10"/>
      <c r="BE27" s="4"/>
      <c r="BF27" s="4"/>
      <c r="BG27" s="4"/>
      <c r="BH27" s="4"/>
      <c r="BI27" s="10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>
        <v>260888</v>
      </c>
      <c r="BY27" s="4"/>
      <c r="BZ27" s="10"/>
      <c r="CA27" s="4"/>
      <c r="CB27" s="4"/>
      <c r="CC27" s="10"/>
      <c r="CD27" s="4"/>
      <c r="CE27" s="4"/>
      <c r="CF27" s="4"/>
      <c r="CG27" s="4"/>
      <c r="CH27" s="4"/>
      <c r="CI27" s="4"/>
      <c r="CJ27" s="4"/>
      <c r="CK27" s="4"/>
      <c r="CL27" s="66">
        <f>SUM(CM27:EC27)</f>
        <v>260888</v>
      </c>
      <c r="CM27" s="4"/>
      <c r="CN27" s="4"/>
      <c r="CO27" s="4"/>
      <c r="CP27" s="4"/>
      <c r="CQ27" s="4"/>
      <c r="CR27" s="4"/>
      <c r="CS27" s="4"/>
      <c r="CT27" s="4"/>
      <c r="CU27" s="10"/>
      <c r="CV27" s="4"/>
      <c r="CW27" s="4"/>
      <c r="CX27" s="4"/>
      <c r="CY27" s="4"/>
      <c r="CZ27" s="10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>
        <v>260888</v>
      </c>
      <c r="DQ27" s="4"/>
      <c r="DR27" s="10"/>
      <c r="DS27" s="4"/>
      <c r="DT27" s="4"/>
      <c r="DU27" s="10"/>
      <c r="DV27" s="4"/>
      <c r="DW27" s="4"/>
      <c r="DX27" s="4"/>
      <c r="DY27" s="4"/>
      <c r="DZ27" s="4"/>
      <c r="EA27" s="4"/>
      <c r="EB27" s="4"/>
      <c r="EC27" s="4"/>
      <c r="ED27" s="66">
        <f>SUM(EE27:FU27)</f>
        <v>260888</v>
      </c>
      <c r="EE27" s="4"/>
      <c r="EF27" s="4"/>
      <c r="EG27" s="4"/>
      <c r="EH27" s="4"/>
      <c r="EI27" s="4"/>
      <c r="EJ27" s="4"/>
      <c r="EK27" s="4"/>
      <c r="EL27" s="4"/>
      <c r="EM27" s="10"/>
      <c r="EN27" s="4"/>
      <c r="EO27" s="4"/>
      <c r="EP27" s="4"/>
      <c r="EQ27" s="4"/>
      <c r="ER27" s="10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>
        <v>260888</v>
      </c>
      <c r="FI27" s="4"/>
      <c r="FJ27" s="10"/>
      <c r="FK27" s="4"/>
      <c r="FL27" s="4"/>
      <c r="FM27" s="10"/>
      <c r="FN27" s="4"/>
      <c r="FO27" s="4"/>
      <c r="FP27" s="4"/>
      <c r="FQ27" s="4"/>
      <c r="FR27" s="4"/>
      <c r="FS27" s="4"/>
      <c r="FT27" s="4"/>
      <c r="FU27" s="4"/>
      <c r="FV27" s="66">
        <f>SUM(FW27:HM27)</f>
        <v>260888</v>
      </c>
      <c r="FW27" s="4"/>
      <c r="FX27" s="4"/>
      <c r="FY27" s="4"/>
      <c r="FZ27" s="4"/>
      <c r="GA27" s="4"/>
      <c r="GB27" s="4"/>
      <c r="GC27" s="4"/>
      <c r="GD27" s="4"/>
      <c r="GE27" s="10"/>
      <c r="GF27" s="4"/>
      <c r="GG27" s="4"/>
      <c r="GH27" s="4"/>
      <c r="GI27" s="4"/>
      <c r="GJ27" s="10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>
        <v>260888</v>
      </c>
      <c r="HA27" s="4"/>
      <c r="HB27" s="10"/>
      <c r="HC27" s="4"/>
      <c r="HD27" s="4"/>
      <c r="HE27" s="10"/>
      <c r="HF27" s="4"/>
      <c r="HG27" s="4"/>
      <c r="HH27" s="4"/>
      <c r="HI27" s="4"/>
      <c r="HJ27" s="4"/>
      <c r="HK27" s="4"/>
      <c r="HL27" s="4"/>
      <c r="HM27" s="4"/>
    </row>
    <row r="28" spans="1:221" ht="44.25" customHeight="1">
      <c r="A28" s="209">
        <v>1149</v>
      </c>
      <c r="B28" s="67"/>
      <c r="C28" s="68" t="s">
        <v>89</v>
      </c>
      <c r="D28" s="155">
        <f>D29+D30+D31+D32</f>
        <v>583967.19999999995</v>
      </c>
      <c r="E28" s="66">
        <f t="shared" ref="E28:BP28" si="225">E29+E30+E31+E32</f>
        <v>0</v>
      </c>
      <c r="F28" s="66">
        <f t="shared" si="225"/>
        <v>0</v>
      </c>
      <c r="G28" s="66">
        <f t="shared" si="225"/>
        <v>0</v>
      </c>
      <c r="H28" s="66">
        <f t="shared" si="225"/>
        <v>0</v>
      </c>
      <c r="I28" s="66">
        <f t="shared" si="225"/>
        <v>0</v>
      </c>
      <c r="J28" s="66">
        <f t="shared" si="225"/>
        <v>0</v>
      </c>
      <c r="K28" s="66">
        <f t="shared" si="225"/>
        <v>0</v>
      </c>
      <c r="L28" s="66">
        <f t="shared" si="225"/>
        <v>0</v>
      </c>
      <c r="M28" s="66">
        <f t="shared" si="225"/>
        <v>0</v>
      </c>
      <c r="N28" s="66">
        <f t="shared" si="225"/>
        <v>0</v>
      </c>
      <c r="O28" s="66">
        <f t="shared" si="225"/>
        <v>0</v>
      </c>
      <c r="P28" s="66">
        <f t="shared" si="225"/>
        <v>0</v>
      </c>
      <c r="Q28" s="66">
        <f t="shared" si="225"/>
        <v>0</v>
      </c>
      <c r="R28" s="66">
        <f t="shared" si="225"/>
        <v>0</v>
      </c>
      <c r="S28" s="66">
        <f t="shared" si="225"/>
        <v>0</v>
      </c>
      <c r="T28" s="66">
        <f t="shared" si="225"/>
        <v>0</v>
      </c>
      <c r="U28" s="66">
        <f t="shared" si="225"/>
        <v>0</v>
      </c>
      <c r="V28" s="66">
        <f t="shared" si="225"/>
        <v>0</v>
      </c>
      <c r="W28" s="66">
        <f t="shared" si="225"/>
        <v>0</v>
      </c>
      <c r="X28" s="66">
        <f t="shared" si="225"/>
        <v>0</v>
      </c>
      <c r="Y28" s="66">
        <f t="shared" si="225"/>
        <v>0</v>
      </c>
      <c r="Z28" s="66">
        <f t="shared" si="225"/>
        <v>0</v>
      </c>
      <c r="AA28" s="66">
        <f t="shared" si="225"/>
        <v>0</v>
      </c>
      <c r="AB28" s="66">
        <f t="shared" si="225"/>
        <v>0</v>
      </c>
      <c r="AC28" s="66">
        <f t="shared" si="225"/>
        <v>0</v>
      </c>
      <c r="AD28" s="66">
        <f t="shared" si="225"/>
        <v>0</v>
      </c>
      <c r="AE28" s="66">
        <f t="shared" si="225"/>
        <v>0</v>
      </c>
      <c r="AF28" s="66">
        <f t="shared" si="225"/>
        <v>0</v>
      </c>
      <c r="AG28" s="66">
        <f t="shared" si="225"/>
        <v>549548.1</v>
      </c>
      <c r="AH28" s="66">
        <f t="shared" si="225"/>
        <v>0</v>
      </c>
      <c r="AI28" s="66">
        <f t="shared" si="225"/>
        <v>34419.1</v>
      </c>
      <c r="AJ28" s="66">
        <f t="shared" si="225"/>
        <v>0</v>
      </c>
      <c r="AK28" s="66">
        <f t="shared" si="225"/>
        <v>0</v>
      </c>
      <c r="AL28" s="66">
        <f t="shared" si="225"/>
        <v>0</v>
      </c>
      <c r="AM28" s="66">
        <f t="shared" si="225"/>
        <v>0</v>
      </c>
      <c r="AN28" s="66">
        <f t="shared" si="225"/>
        <v>0</v>
      </c>
      <c r="AO28" s="66">
        <f t="shared" si="225"/>
        <v>0</v>
      </c>
      <c r="AP28" s="66">
        <f t="shared" si="225"/>
        <v>0</v>
      </c>
      <c r="AQ28" s="66">
        <f t="shared" si="225"/>
        <v>0</v>
      </c>
      <c r="AR28" s="66">
        <f t="shared" si="225"/>
        <v>0</v>
      </c>
      <c r="AS28" s="66">
        <f t="shared" si="225"/>
        <v>0</v>
      </c>
      <c r="AT28" s="66">
        <f t="shared" si="225"/>
        <v>0</v>
      </c>
      <c r="AU28" s="66">
        <f t="shared" si="225"/>
        <v>600671.30000000005</v>
      </c>
      <c r="AV28" s="66">
        <f t="shared" si="225"/>
        <v>0</v>
      </c>
      <c r="AW28" s="66">
        <f t="shared" si="225"/>
        <v>0</v>
      </c>
      <c r="AX28" s="66">
        <f t="shared" si="225"/>
        <v>0</v>
      </c>
      <c r="AY28" s="66">
        <f t="shared" si="225"/>
        <v>0</v>
      </c>
      <c r="AZ28" s="66">
        <f t="shared" si="225"/>
        <v>0</v>
      </c>
      <c r="BA28" s="66">
        <f t="shared" si="225"/>
        <v>0</v>
      </c>
      <c r="BB28" s="66">
        <f t="shared" si="225"/>
        <v>0</v>
      </c>
      <c r="BC28" s="66">
        <f t="shared" si="225"/>
        <v>0</v>
      </c>
      <c r="BD28" s="66">
        <f t="shared" si="225"/>
        <v>0</v>
      </c>
      <c r="BE28" s="66">
        <f t="shared" si="225"/>
        <v>0</v>
      </c>
      <c r="BF28" s="66">
        <f t="shared" si="225"/>
        <v>0</v>
      </c>
      <c r="BG28" s="66">
        <f t="shared" si="225"/>
        <v>0</v>
      </c>
      <c r="BH28" s="66">
        <f t="shared" si="225"/>
        <v>0</v>
      </c>
      <c r="BI28" s="66">
        <f t="shared" si="225"/>
        <v>0</v>
      </c>
      <c r="BJ28" s="66">
        <f t="shared" si="225"/>
        <v>0</v>
      </c>
      <c r="BK28" s="66">
        <f t="shared" si="225"/>
        <v>0</v>
      </c>
      <c r="BL28" s="66">
        <f t="shared" si="225"/>
        <v>0</v>
      </c>
      <c r="BM28" s="66">
        <f t="shared" si="225"/>
        <v>0</v>
      </c>
      <c r="BN28" s="66">
        <f t="shared" si="225"/>
        <v>0</v>
      </c>
      <c r="BO28" s="66">
        <f t="shared" si="225"/>
        <v>0</v>
      </c>
      <c r="BP28" s="66">
        <f t="shared" si="225"/>
        <v>0</v>
      </c>
      <c r="BQ28" s="66">
        <f t="shared" ref="BQ28:EC28" si="226">BQ29+BQ30+BQ31+BQ32</f>
        <v>0</v>
      </c>
      <c r="BR28" s="66">
        <f t="shared" si="226"/>
        <v>0</v>
      </c>
      <c r="BS28" s="66">
        <f t="shared" si="226"/>
        <v>0</v>
      </c>
      <c r="BT28" s="66">
        <f t="shared" si="226"/>
        <v>0</v>
      </c>
      <c r="BU28" s="66">
        <f t="shared" si="226"/>
        <v>0</v>
      </c>
      <c r="BV28" s="66">
        <f t="shared" si="226"/>
        <v>0</v>
      </c>
      <c r="BW28" s="66">
        <f t="shared" si="226"/>
        <v>0</v>
      </c>
      <c r="BX28" s="66">
        <f t="shared" si="226"/>
        <v>556225.30000000005</v>
      </c>
      <c r="BY28" s="66">
        <f t="shared" si="226"/>
        <v>0</v>
      </c>
      <c r="BZ28" s="66">
        <f t="shared" si="226"/>
        <v>44446</v>
      </c>
      <c r="CA28" s="66">
        <f t="shared" si="226"/>
        <v>0</v>
      </c>
      <c r="CB28" s="66">
        <f t="shared" si="226"/>
        <v>0</v>
      </c>
      <c r="CC28" s="66">
        <f t="shared" si="226"/>
        <v>0</v>
      </c>
      <c r="CD28" s="66">
        <f t="shared" si="226"/>
        <v>0</v>
      </c>
      <c r="CE28" s="66">
        <f t="shared" si="226"/>
        <v>0</v>
      </c>
      <c r="CF28" s="66">
        <f t="shared" si="226"/>
        <v>0</v>
      </c>
      <c r="CG28" s="66">
        <f t="shared" si="226"/>
        <v>0</v>
      </c>
      <c r="CH28" s="66">
        <f t="shared" si="226"/>
        <v>0</v>
      </c>
      <c r="CI28" s="66">
        <f t="shared" si="226"/>
        <v>0</v>
      </c>
      <c r="CJ28" s="66">
        <f t="shared" si="226"/>
        <v>0</v>
      </c>
      <c r="CK28" s="66">
        <f t="shared" si="226"/>
        <v>0</v>
      </c>
      <c r="CL28" s="66">
        <f t="shared" si="226"/>
        <v>573908.69999999995</v>
      </c>
      <c r="CM28" s="66">
        <f t="shared" si="226"/>
        <v>0</v>
      </c>
      <c r="CN28" s="66">
        <f t="shared" si="226"/>
        <v>0</v>
      </c>
      <c r="CO28" s="66">
        <f t="shared" si="226"/>
        <v>0</v>
      </c>
      <c r="CP28" s="66">
        <f t="shared" si="226"/>
        <v>0</v>
      </c>
      <c r="CQ28" s="66">
        <f t="shared" si="226"/>
        <v>0</v>
      </c>
      <c r="CR28" s="66">
        <f t="shared" si="226"/>
        <v>0</v>
      </c>
      <c r="CS28" s="66">
        <f t="shared" si="226"/>
        <v>0</v>
      </c>
      <c r="CT28" s="66">
        <f t="shared" si="226"/>
        <v>0</v>
      </c>
      <c r="CU28" s="66">
        <f t="shared" si="226"/>
        <v>0</v>
      </c>
      <c r="CV28" s="66">
        <f t="shared" si="226"/>
        <v>0</v>
      </c>
      <c r="CW28" s="66">
        <f t="shared" si="226"/>
        <v>0</v>
      </c>
      <c r="CX28" s="66">
        <f t="shared" si="226"/>
        <v>0</v>
      </c>
      <c r="CY28" s="66">
        <f t="shared" si="226"/>
        <v>0</v>
      </c>
      <c r="CZ28" s="66">
        <f t="shared" si="226"/>
        <v>0</v>
      </c>
      <c r="DA28" s="66">
        <f t="shared" si="226"/>
        <v>0</v>
      </c>
      <c r="DB28" s="66">
        <f t="shared" si="226"/>
        <v>0</v>
      </c>
      <c r="DC28" s="66">
        <f t="shared" si="226"/>
        <v>0</v>
      </c>
      <c r="DD28" s="66">
        <f t="shared" si="226"/>
        <v>0</v>
      </c>
      <c r="DE28" s="66">
        <f t="shared" si="226"/>
        <v>0</v>
      </c>
      <c r="DF28" s="66">
        <f t="shared" si="226"/>
        <v>0</v>
      </c>
      <c r="DG28" s="66">
        <f t="shared" si="226"/>
        <v>0</v>
      </c>
      <c r="DH28" s="66">
        <f t="shared" si="226"/>
        <v>0</v>
      </c>
      <c r="DI28" s="66">
        <f t="shared" si="226"/>
        <v>0</v>
      </c>
      <c r="DJ28" s="66">
        <f t="shared" ref="DJ28" si="227">DJ29+DJ30+DJ31+DJ32</f>
        <v>0</v>
      </c>
      <c r="DK28" s="66">
        <f t="shared" si="226"/>
        <v>0</v>
      </c>
      <c r="DL28" s="66">
        <f t="shared" si="226"/>
        <v>0</v>
      </c>
      <c r="DM28" s="66">
        <f t="shared" si="226"/>
        <v>0</v>
      </c>
      <c r="DN28" s="66">
        <f t="shared" si="226"/>
        <v>0</v>
      </c>
      <c r="DO28" s="66">
        <f t="shared" si="226"/>
        <v>0</v>
      </c>
      <c r="DP28" s="66">
        <f t="shared" si="226"/>
        <v>507239.7</v>
      </c>
      <c r="DQ28" s="66">
        <f t="shared" si="226"/>
        <v>0</v>
      </c>
      <c r="DR28" s="66">
        <f t="shared" si="226"/>
        <v>66669</v>
      </c>
      <c r="DS28" s="66">
        <f t="shared" si="226"/>
        <v>0</v>
      </c>
      <c r="DT28" s="66">
        <f t="shared" si="226"/>
        <v>0</v>
      </c>
      <c r="DU28" s="66">
        <f t="shared" si="226"/>
        <v>0</v>
      </c>
      <c r="DV28" s="66">
        <f t="shared" si="226"/>
        <v>0</v>
      </c>
      <c r="DW28" s="66">
        <f t="shared" si="226"/>
        <v>0</v>
      </c>
      <c r="DX28" s="66">
        <f t="shared" si="226"/>
        <v>0</v>
      </c>
      <c r="DY28" s="66">
        <f t="shared" si="226"/>
        <v>0</v>
      </c>
      <c r="DZ28" s="66">
        <f t="shared" si="226"/>
        <v>0</v>
      </c>
      <c r="EA28" s="66">
        <f t="shared" si="226"/>
        <v>0</v>
      </c>
      <c r="EB28" s="66">
        <f t="shared" si="226"/>
        <v>0</v>
      </c>
      <c r="EC28" s="66">
        <f t="shared" si="226"/>
        <v>0</v>
      </c>
      <c r="ED28" s="66">
        <f t="shared" ref="ED28:GP28" si="228">ED29+ED30+ED31+ED32</f>
        <v>573908.69999999995</v>
      </c>
      <c r="EE28" s="66">
        <f t="shared" si="228"/>
        <v>0</v>
      </c>
      <c r="EF28" s="66">
        <f t="shared" si="228"/>
        <v>0</v>
      </c>
      <c r="EG28" s="66">
        <f t="shared" si="228"/>
        <v>0</v>
      </c>
      <c r="EH28" s="66">
        <f t="shared" si="228"/>
        <v>0</v>
      </c>
      <c r="EI28" s="66">
        <f t="shared" si="228"/>
        <v>0</v>
      </c>
      <c r="EJ28" s="66">
        <f t="shared" si="228"/>
        <v>0</v>
      </c>
      <c r="EK28" s="66">
        <f t="shared" si="228"/>
        <v>0</v>
      </c>
      <c r="EL28" s="66">
        <f t="shared" si="228"/>
        <v>0</v>
      </c>
      <c r="EM28" s="66">
        <f t="shared" si="228"/>
        <v>0</v>
      </c>
      <c r="EN28" s="66">
        <f t="shared" si="228"/>
        <v>0</v>
      </c>
      <c r="EO28" s="66">
        <f t="shared" si="228"/>
        <v>0</v>
      </c>
      <c r="EP28" s="66">
        <f t="shared" si="228"/>
        <v>0</v>
      </c>
      <c r="EQ28" s="66">
        <f t="shared" si="228"/>
        <v>0</v>
      </c>
      <c r="ER28" s="66">
        <f t="shared" si="228"/>
        <v>0</v>
      </c>
      <c r="ES28" s="66">
        <f t="shared" si="228"/>
        <v>0</v>
      </c>
      <c r="ET28" s="66">
        <f t="shared" si="228"/>
        <v>0</v>
      </c>
      <c r="EU28" s="66">
        <f t="shared" si="228"/>
        <v>0</v>
      </c>
      <c r="EV28" s="66">
        <f t="shared" si="228"/>
        <v>0</v>
      </c>
      <c r="EW28" s="66">
        <f t="shared" si="228"/>
        <v>0</v>
      </c>
      <c r="EX28" s="66">
        <f t="shared" si="228"/>
        <v>0</v>
      </c>
      <c r="EY28" s="66">
        <f t="shared" si="228"/>
        <v>0</v>
      </c>
      <c r="EZ28" s="66">
        <f t="shared" si="228"/>
        <v>0</v>
      </c>
      <c r="FA28" s="66">
        <f t="shared" si="228"/>
        <v>0</v>
      </c>
      <c r="FB28" s="66">
        <f t="shared" ref="FB28" si="229">FB29+FB30+FB31+FB32</f>
        <v>0</v>
      </c>
      <c r="FC28" s="66">
        <f t="shared" si="228"/>
        <v>0</v>
      </c>
      <c r="FD28" s="66">
        <f t="shared" si="228"/>
        <v>0</v>
      </c>
      <c r="FE28" s="66">
        <f t="shared" si="228"/>
        <v>0</v>
      </c>
      <c r="FF28" s="66">
        <f t="shared" si="228"/>
        <v>0</v>
      </c>
      <c r="FG28" s="66">
        <f t="shared" si="228"/>
        <v>0</v>
      </c>
      <c r="FH28" s="66">
        <f t="shared" si="228"/>
        <v>507239.7</v>
      </c>
      <c r="FI28" s="66">
        <f t="shared" si="228"/>
        <v>0</v>
      </c>
      <c r="FJ28" s="66">
        <f t="shared" si="228"/>
        <v>66669</v>
      </c>
      <c r="FK28" s="66">
        <f t="shared" si="228"/>
        <v>0</v>
      </c>
      <c r="FL28" s="66">
        <f t="shared" si="228"/>
        <v>0</v>
      </c>
      <c r="FM28" s="66">
        <f t="shared" si="228"/>
        <v>0</v>
      </c>
      <c r="FN28" s="66">
        <f t="shared" si="228"/>
        <v>0</v>
      </c>
      <c r="FO28" s="66">
        <f t="shared" si="228"/>
        <v>0</v>
      </c>
      <c r="FP28" s="66">
        <f t="shared" si="228"/>
        <v>0</v>
      </c>
      <c r="FQ28" s="66">
        <f t="shared" si="228"/>
        <v>0</v>
      </c>
      <c r="FR28" s="66">
        <f t="shared" si="228"/>
        <v>0</v>
      </c>
      <c r="FS28" s="66">
        <f t="shared" si="228"/>
        <v>0</v>
      </c>
      <c r="FT28" s="66">
        <f t="shared" si="228"/>
        <v>0</v>
      </c>
      <c r="FU28" s="66">
        <f t="shared" si="228"/>
        <v>0</v>
      </c>
      <c r="FV28" s="66">
        <f t="shared" si="228"/>
        <v>573908.69999999995</v>
      </c>
      <c r="FW28" s="66">
        <f t="shared" si="228"/>
        <v>0</v>
      </c>
      <c r="FX28" s="66">
        <f t="shared" si="228"/>
        <v>0</v>
      </c>
      <c r="FY28" s="66">
        <f t="shared" si="228"/>
        <v>0</v>
      </c>
      <c r="FZ28" s="66">
        <f t="shared" si="228"/>
        <v>0</v>
      </c>
      <c r="GA28" s="66">
        <f t="shared" si="228"/>
        <v>0</v>
      </c>
      <c r="GB28" s="66">
        <f t="shared" si="228"/>
        <v>0</v>
      </c>
      <c r="GC28" s="66">
        <f t="shared" si="228"/>
        <v>0</v>
      </c>
      <c r="GD28" s="66">
        <f t="shared" si="228"/>
        <v>0</v>
      </c>
      <c r="GE28" s="66">
        <f t="shared" si="228"/>
        <v>0</v>
      </c>
      <c r="GF28" s="66">
        <f t="shared" si="228"/>
        <v>0</v>
      </c>
      <c r="GG28" s="66">
        <f t="shared" si="228"/>
        <v>0</v>
      </c>
      <c r="GH28" s="66">
        <f t="shared" si="228"/>
        <v>0</v>
      </c>
      <c r="GI28" s="66">
        <f t="shared" si="228"/>
        <v>0</v>
      </c>
      <c r="GJ28" s="66">
        <f t="shared" si="228"/>
        <v>0</v>
      </c>
      <c r="GK28" s="66">
        <f t="shared" si="228"/>
        <v>0</v>
      </c>
      <c r="GL28" s="66">
        <f t="shared" si="228"/>
        <v>0</v>
      </c>
      <c r="GM28" s="66">
        <f t="shared" si="228"/>
        <v>0</v>
      </c>
      <c r="GN28" s="66">
        <f t="shared" si="228"/>
        <v>0</v>
      </c>
      <c r="GO28" s="66">
        <f t="shared" si="228"/>
        <v>0</v>
      </c>
      <c r="GP28" s="66">
        <f t="shared" si="228"/>
        <v>0</v>
      </c>
      <c r="GQ28" s="66">
        <f t="shared" ref="GQ28:HM28" si="230">GQ29+GQ30+GQ31+GQ32</f>
        <v>0</v>
      </c>
      <c r="GR28" s="66">
        <f t="shared" si="230"/>
        <v>0</v>
      </c>
      <c r="GS28" s="66">
        <f t="shared" si="230"/>
        <v>0</v>
      </c>
      <c r="GT28" s="66">
        <f t="shared" ref="GT28" si="231">GT29+GT30+GT31+GT32</f>
        <v>0</v>
      </c>
      <c r="GU28" s="66">
        <f t="shared" si="230"/>
        <v>0</v>
      </c>
      <c r="GV28" s="66">
        <f t="shared" si="230"/>
        <v>0</v>
      </c>
      <c r="GW28" s="66">
        <f t="shared" si="230"/>
        <v>0</v>
      </c>
      <c r="GX28" s="66">
        <f t="shared" si="230"/>
        <v>0</v>
      </c>
      <c r="GY28" s="66">
        <f t="shared" si="230"/>
        <v>0</v>
      </c>
      <c r="GZ28" s="66">
        <f t="shared" si="230"/>
        <v>507239.7</v>
      </c>
      <c r="HA28" s="66">
        <f t="shared" si="230"/>
        <v>0</v>
      </c>
      <c r="HB28" s="66">
        <f t="shared" si="230"/>
        <v>66669</v>
      </c>
      <c r="HC28" s="66">
        <f t="shared" si="230"/>
        <v>0</v>
      </c>
      <c r="HD28" s="66">
        <f t="shared" si="230"/>
        <v>0</v>
      </c>
      <c r="HE28" s="66">
        <f t="shared" si="230"/>
        <v>0</v>
      </c>
      <c r="HF28" s="66">
        <f t="shared" si="230"/>
        <v>0</v>
      </c>
      <c r="HG28" s="66">
        <f t="shared" si="230"/>
        <v>0</v>
      </c>
      <c r="HH28" s="66">
        <f t="shared" si="230"/>
        <v>0</v>
      </c>
      <c r="HI28" s="66">
        <f t="shared" si="230"/>
        <v>0</v>
      </c>
      <c r="HJ28" s="66">
        <f t="shared" si="230"/>
        <v>0</v>
      </c>
      <c r="HK28" s="66">
        <f t="shared" si="230"/>
        <v>0</v>
      </c>
      <c r="HL28" s="66">
        <f t="shared" si="230"/>
        <v>0</v>
      </c>
      <c r="HM28" s="66">
        <f t="shared" si="230"/>
        <v>0</v>
      </c>
    </row>
    <row r="29" spans="1:221" ht="49.5" customHeight="1">
      <c r="A29" s="209"/>
      <c r="B29" s="5">
        <v>11001</v>
      </c>
      <c r="C29" s="169" t="s">
        <v>90</v>
      </c>
      <c r="D29" s="155">
        <f t="shared" si="224"/>
        <v>313464.59999999998</v>
      </c>
      <c r="E29" s="4"/>
      <c r="F29" s="4"/>
      <c r="G29" s="4"/>
      <c r="H29" s="4"/>
      <c r="I29" s="4"/>
      <c r="J29" s="4"/>
      <c r="K29" s="4"/>
      <c r="L29" s="4"/>
      <c r="M29" s="10"/>
      <c r="N29" s="4"/>
      <c r="O29" s="4"/>
      <c r="P29" s="4"/>
      <c r="Q29" s="4"/>
      <c r="R29" s="10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>
        <v>313464.59999999998</v>
      </c>
      <c r="AH29" s="4"/>
      <c r="AI29" s="10"/>
      <c r="AJ29" s="4"/>
      <c r="AK29" s="4"/>
      <c r="AL29" s="10"/>
      <c r="AM29" s="4"/>
      <c r="AN29" s="4"/>
      <c r="AO29" s="4"/>
      <c r="AP29" s="4"/>
      <c r="AQ29" s="4"/>
      <c r="AR29" s="4"/>
      <c r="AS29" s="4"/>
      <c r="AT29" s="4"/>
      <c r="AU29" s="66">
        <f>SUM(AV29:CK29)</f>
        <v>313464.59999999998</v>
      </c>
      <c r="AV29" s="4"/>
      <c r="AW29" s="4"/>
      <c r="AX29" s="4"/>
      <c r="AY29" s="4"/>
      <c r="AZ29" s="4"/>
      <c r="BA29" s="4"/>
      <c r="BB29" s="4"/>
      <c r="BC29" s="4"/>
      <c r="BD29" s="10"/>
      <c r="BE29" s="4"/>
      <c r="BF29" s="4"/>
      <c r="BG29" s="4"/>
      <c r="BH29" s="4"/>
      <c r="BI29" s="10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>
        <v>313464.59999999998</v>
      </c>
      <c r="BY29" s="4"/>
      <c r="BZ29" s="10"/>
      <c r="CA29" s="4"/>
      <c r="CB29" s="4"/>
      <c r="CC29" s="10"/>
      <c r="CD29" s="4"/>
      <c r="CE29" s="4"/>
      <c r="CF29" s="4"/>
      <c r="CG29" s="4"/>
      <c r="CH29" s="4"/>
      <c r="CI29" s="4"/>
      <c r="CJ29" s="4"/>
      <c r="CK29" s="4"/>
      <c r="CL29" s="66">
        <f>SUM(CM29:EC29)</f>
        <v>224423.8</v>
      </c>
      <c r="CM29" s="4"/>
      <c r="CN29" s="4"/>
      <c r="CO29" s="4"/>
      <c r="CP29" s="4"/>
      <c r="CQ29" s="4"/>
      <c r="CR29" s="4"/>
      <c r="CS29" s="4"/>
      <c r="CT29" s="4"/>
      <c r="CU29" s="10"/>
      <c r="CV29" s="4"/>
      <c r="CW29" s="4"/>
      <c r="CX29" s="4"/>
      <c r="CY29" s="4"/>
      <c r="CZ29" s="10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>
        <v>224423.8</v>
      </c>
      <c r="DQ29" s="4"/>
      <c r="DR29" s="10"/>
      <c r="DS29" s="4"/>
      <c r="DT29" s="4"/>
      <c r="DU29" s="10"/>
      <c r="DV29" s="4"/>
      <c r="DW29" s="4"/>
      <c r="DX29" s="4"/>
      <c r="DY29" s="4"/>
      <c r="DZ29" s="4"/>
      <c r="EA29" s="4"/>
      <c r="EB29" s="4"/>
      <c r="EC29" s="4"/>
      <c r="ED29" s="66">
        <f>SUM(EE29:FU29)</f>
        <v>224423.8</v>
      </c>
      <c r="EE29" s="4"/>
      <c r="EF29" s="4"/>
      <c r="EG29" s="4"/>
      <c r="EH29" s="4"/>
      <c r="EI29" s="4"/>
      <c r="EJ29" s="4"/>
      <c r="EK29" s="4"/>
      <c r="EL29" s="4"/>
      <c r="EM29" s="10"/>
      <c r="EN29" s="4"/>
      <c r="EO29" s="4"/>
      <c r="EP29" s="4"/>
      <c r="EQ29" s="4"/>
      <c r="ER29" s="10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>
        <v>224423.8</v>
      </c>
      <c r="FI29" s="4"/>
      <c r="FJ29" s="10"/>
      <c r="FK29" s="4"/>
      <c r="FL29" s="4"/>
      <c r="FM29" s="10"/>
      <c r="FN29" s="4"/>
      <c r="FO29" s="4"/>
      <c r="FP29" s="4"/>
      <c r="FQ29" s="4"/>
      <c r="FR29" s="4"/>
      <c r="FS29" s="4"/>
      <c r="FT29" s="4"/>
      <c r="FU29" s="4"/>
      <c r="FV29" s="66">
        <f>SUM(FW29:HM29)</f>
        <v>224423.8</v>
      </c>
      <c r="FW29" s="4"/>
      <c r="FX29" s="4"/>
      <c r="FY29" s="4"/>
      <c r="FZ29" s="4"/>
      <c r="GA29" s="4"/>
      <c r="GB29" s="4"/>
      <c r="GC29" s="4"/>
      <c r="GD29" s="4"/>
      <c r="GE29" s="10"/>
      <c r="GF29" s="4"/>
      <c r="GG29" s="4"/>
      <c r="GH29" s="4"/>
      <c r="GI29" s="4"/>
      <c r="GJ29" s="10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>
        <v>224423.8</v>
      </c>
      <c r="HA29" s="4"/>
      <c r="HB29" s="10"/>
      <c r="HC29" s="4"/>
      <c r="HD29" s="4"/>
      <c r="HE29" s="10"/>
      <c r="HF29" s="4"/>
      <c r="HG29" s="4"/>
      <c r="HH29" s="4"/>
      <c r="HI29" s="4"/>
      <c r="HJ29" s="4"/>
      <c r="HK29" s="4"/>
      <c r="HL29" s="4"/>
      <c r="HM29" s="4"/>
    </row>
    <row r="30" spans="1:221" ht="54.75" customHeight="1">
      <c r="A30" s="209"/>
      <c r="B30" s="5">
        <v>11002</v>
      </c>
      <c r="C30" s="97" t="s">
        <v>91</v>
      </c>
      <c r="D30" s="155">
        <f t="shared" si="224"/>
        <v>230965</v>
      </c>
      <c r="E30" s="4"/>
      <c r="F30" s="4"/>
      <c r="G30" s="4"/>
      <c r="H30" s="4"/>
      <c r="I30" s="4"/>
      <c r="J30" s="4"/>
      <c r="K30" s="4"/>
      <c r="L30" s="4"/>
      <c r="M30" s="10"/>
      <c r="N30" s="4"/>
      <c r="O30" s="4"/>
      <c r="P30" s="4"/>
      <c r="Q30" s="4"/>
      <c r="R30" s="10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65">
        <v>230965</v>
      </c>
      <c r="AH30" s="4"/>
      <c r="AI30" s="10"/>
      <c r="AJ30" s="4"/>
      <c r="AK30" s="4"/>
      <c r="AL30" s="10"/>
      <c r="AM30" s="4"/>
      <c r="AN30" s="4"/>
      <c r="AO30" s="4"/>
      <c r="AP30" s="4"/>
      <c r="AQ30" s="4"/>
      <c r="AR30" s="4"/>
      <c r="AS30" s="4"/>
      <c r="AT30" s="4"/>
      <c r="AU30" s="66">
        <f t="shared" ref="AU30:AU32" si="232">SUM(AV30:CK30)</f>
        <v>237537.7</v>
      </c>
      <c r="AV30" s="4"/>
      <c r="AW30" s="4"/>
      <c r="AX30" s="4"/>
      <c r="AY30" s="4"/>
      <c r="AZ30" s="4"/>
      <c r="BA30" s="4"/>
      <c r="BB30" s="4"/>
      <c r="BC30" s="4"/>
      <c r="BD30" s="10"/>
      <c r="BE30" s="4"/>
      <c r="BF30" s="4"/>
      <c r="BG30" s="4"/>
      <c r="BH30" s="4"/>
      <c r="BI30" s="10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>
        <v>237537.7</v>
      </c>
      <c r="BY30" s="4"/>
      <c r="BZ30" s="10"/>
      <c r="CA30" s="4"/>
      <c r="CB30" s="4"/>
      <c r="CC30" s="10"/>
      <c r="CD30" s="4"/>
      <c r="CE30" s="4"/>
      <c r="CF30" s="4"/>
      <c r="CG30" s="4"/>
      <c r="CH30" s="4"/>
      <c r="CI30" s="4"/>
      <c r="CJ30" s="4"/>
      <c r="CK30" s="4"/>
      <c r="CL30" s="66">
        <f t="shared" ref="CL30:CL32" si="233">SUM(CM30:EC30)</f>
        <v>282815.90000000002</v>
      </c>
      <c r="CM30" s="4"/>
      <c r="CN30" s="4"/>
      <c r="CO30" s="4"/>
      <c r="CP30" s="4"/>
      <c r="CQ30" s="4"/>
      <c r="CR30" s="4"/>
      <c r="CS30" s="4"/>
      <c r="CT30" s="4"/>
      <c r="CU30" s="10"/>
      <c r="CV30" s="4"/>
      <c r="CW30" s="4"/>
      <c r="CX30" s="4"/>
      <c r="CY30" s="4"/>
      <c r="CZ30" s="10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>
        <v>282815.90000000002</v>
      </c>
      <c r="DQ30" s="4"/>
      <c r="DR30" s="10"/>
      <c r="DS30" s="4"/>
      <c r="DT30" s="4"/>
      <c r="DU30" s="10"/>
      <c r="DV30" s="4"/>
      <c r="DW30" s="4"/>
      <c r="DX30" s="4"/>
      <c r="DY30" s="4"/>
      <c r="DZ30" s="4"/>
      <c r="EA30" s="4"/>
      <c r="EB30" s="4"/>
      <c r="EC30" s="4"/>
      <c r="ED30" s="66">
        <f t="shared" ref="ED30:ED32" si="234">SUM(EE30:FU30)</f>
        <v>282815.90000000002</v>
      </c>
      <c r="EE30" s="4"/>
      <c r="EF30" s="4"/>
      <c r="EG30" s="4"/>
      <c r="EH30" s="4"/>
      <c r="EI30" s="4"/>
      <c r="EJ30" s="4"/>
      <c r="EK30" s="4"/>
      <c r="EL30" s="4"/>
      <c r="EM30" s="10"/>
      <c r="EN30" s="4"/>
      <c r="EO30" s="4"/>
      <c r="EP30" s="4"/>
      <c r="EQ30" s="4"/>
      <c r="ER30" s="10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>
        <v>282815.90000000002</v>
      </c>
      <c r="FI30" s="4"/>
      <c r="FJ30" s="10"/>
      <c r="FK30" s="4"/>
      <c r="FL30" s="4"/>
      <c r="FM30" s="10"/>
      <c r="FN30" s="4"/>
      <c r="FO30" s="4"/>
      <c r="FP30" s="4"/>
      <c r="FQ30" s="4"/>
      <c r="FR30" s="4"/>
      <c r="FS30" s="4"/>
      <c r="FT30" s="4"/>
      <c r="FU30" s="4"/>
      <c r="FV30" s="66">
        <f t="shared" ref="FV30:FV44" si="235">SUM(FW30:HM30)</f>
        <v>282815.90000000002</v>
      </c>
      <c r="FW30" s="4"/>
      <c r="FX30" s="4"/>
      <c r="FY30" s="4"/>
      <c r="FZ30" s="4"/>
      <c r="GA30" s="4"/>
      <c r="GB30" s="4"/>
      <c r="GC30" s="4"/>
      <c r="GD30" s="4"/>
      <c r="GE30" s="10"/>
      <c r="GF30" s="4"/>
      <c r="GG30" s="4"/>
      <c r="GH30" s="4"/>
      <c r="GI30" s="4"/>
      <c r="GJ30" s="10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>
        <v>282815.90000000002</v>
      </c>
      <c r="HA30" s="4"/>
      <c r="HB30" s="10"/>
      <c r="HC30" s="4"/>
      <c r="HD30" s="4"/>
      <c r="HE30" s="10"/>
      <c r="HF30" s="4"/>
      <c r="HG30" s="4"/>
      <c r="HH30" s="4"/>
      <c r="HI30" s="4"/>
      <c r="HJ30" s="4"/>
      <c r="HK30" s="4"/>
      <c r="HL30" s="4"/>
      <c r="HM30" s="4"/>
    </row>
    <row r="31" spans="1:221" ht="51" customHeight="1">
      <c r="A31" s="209"/>
      <c r="B31" s="5">
        <v>11003</v>
      </c>
      <c r="C31" s="170" t="s">
        <v>92</v>
      </c>
      <c r="D31" s="155">
        <f t="shared" si="224"/>
        <v>5118.5</v>
      </c>
      <c r="E31" s="4"/>
      <c r="F31" s="4"/>
      <c r="G31" s="4"/>
      <c r="H31" s="4"/>
      <c r="I31" s="4"/>
      <c r="J31" s="4"/>
      <c r="K31" s="4"/>
      <c r="L31" s="4"/>
      <c r="M31" s="10"/>
      <c r="N31" s="4"/>
      <c r="O31" s="4"/>
      <c r="P31" s="4"/>
      <c r="Q31" s="4"/>
      <c r="R31" s="10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>
        <v>5118.5</v>
      </c>
      <c r="AH31" s="4"/>
      <c r="AI31" s="10"/>
      <c r="AJ31" s="4"/>
      <c r="AK31" s="4"/>
      <c r="AL31" s="10"/>
      <c r="AM31" s="4"/>
      <c r="AN31" s="4"/>
      <c r="AO31" s="4"/>
      <c r="AP31" s="4"/>
      <c r="AQ31" s="4"/>
      <c r="AR31" s="4"/>
      <c r="AS31" s="4"/>
      <c r="AT31" s="4"/>
      <c r="AU31" s="66">
        <f t="shared" si="232"/>
        <v>5223</v>
      </c>
      <c r="AV31" s="4"/>
      <c r="AW31" s="4"/>
      <c r="AX31" s="4"/>
      <c r="AY31" s="4"/>
      <c r="AZ31" s="4"/>
      <c r="BA31" s="4"/>
      <c r="BB31" s="4"/>
      <c r="BC31" s="4"/>
      <c r="BD31" s="10"/>
      <c r="BE31" s="4"/>
      <c r="BF31" s="4"/>
      <c r="BG31" s="4"/>
      <c r="BH31" s="4"/>
      <c r="BI31" s="10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>
        <v>5223</v>
      </c>
      <c r="BY31" s="4"/>
      <c r="BZ31" s="10"/>
      <c r="CA31" s="4"/>
      <c r="CB31" s="4"/>
      <c r="CC31" s="10"/>
      <c r="CD31" s="4"/>
      <c r="CE31" s="4"/>
      <c r="CF31" s="4"/>
      <c r="CG31" s="4"/>
      <c r="CH31" s="4"/>
      <c r="CI31" s="4"/>
      <c r="CJ31" s="4"/>
      <c r="CK31" s="4"/>
      <c r="CL31" s="66">
        <f t="shared" si="233"/>
        <v>0</v>
      </c>
      <c r="CM31" s="4"/>
      <c r="CN31" s="4"/>
      <c r="CO31" s="4"/>
      <c r="CP31" s="4"/>
      <c r="CQ31" s="4"/>
      <c r="CR31" s="4"/>
      <c r="CS31" s="4"/>
      <c r="CT31" s="4"/>
      <c r="CU31" s="10"/>
      <c r="CV31" s="4"/>
      <c r="CW31" s="4"/>
      <c r="CX31" s="4"/>
      <c r="CY31" s="4"/>
      <c r="CZ31" s="10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10"/>
      <c r="DS31" s="4"/>
      <c r="DT31" s="4"/>
      <c r="DU31" s="10"/>
      <c r="DV31" s="4"/>
      <c r="DW31" s="4"/>
      <c r="DX31" s="4"/>
      <c r="DY31" s="4"/>
      <c r="DZ31" s="4"/>
      <c r="EA31" s="4"/>
      <c r="EB31" s="4"/>
      <c r="EC31" s="4"/>
      <c r="ED31" s="66">
        <f t="shared" si="234"/>
        <v>0</v>
      </c>
      <c r="EE31" s="4"/>
      <c r="EF31" s="4"/>
      <c r="EG31" s="4"/>
      <c r="EH31" s="4"/>
      <c r="EI31" s="4"/>
      <c r="EJ31" s="4"/>
      <c r="EK31" s="4"/>
      <c r="EL31" s="4"/>
      <c r="EM31" s="10"/>
      <c r="EN31" s="4"/>
      <c r="EO31" s="4"/>
      <c r="EP31" s="4"/>
      <c r="EQ31" s="4"/>
      <c r="ER31" s="10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10"/>
      <c r="FK31" s="4"/>
      <c r="FL31" s="4"/>
      <c r="FM31" s="10"/>
      <c r="FN31" s="4"/>
      <c r="FO31" s="4"/>
      <c r="FP31" s="4"/>
      <c r="FQ31" s="4"/>
      <c r="FR31" s="4"/>
      <c r="FS31" s="4"/>
      <c r="FT31" s="4"/>
      <c r="FU31" s="4"/>
      <c r="FV31" s="66">
        <f t="shared" si="235"/>
        <v>0</v>
      </c>
      <c r="FW31" s="4"/>
      <c r="FX31" s="4"/>
      <c r="FY31" s="4"/>
      <c r="FZ31" s="4"/>
      <c r="GA31" s="4"/>
      <c r="GB31" s="4"/>
      <c r="GC31" s="4"/>
      <c r="GD31" s="4"/>
      <c r="GE31" s="10"/>
      <c r="GF31" s="4"/>
      <c r="GG31" s="4"/>
      <c r="GH31" s="4"/>
      <c r="GI31" s="4"/>
      <c r="GJ31" s="10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10"/>
      <c r="HC31" s="4"/>
      <c r="HD31" s="4"/>
      <c r="HE31" s="10"/>
      <c r="HF31" s="4"/>
      <c r="HG31" s="4"/>
      <c r="HH31" s="4"/>
      <c r="HI31" s="4"/>
      <c r="HJ31" s="4"/>
      <c r="HK31" s="4"/>
      <c r="HL31" s="4"/>
      <c r="HM31" s="4"/>
    </row>
    <row r="32" spans="1:221" ht="47.25" customHeight="1">
      <c r="A32" s="209"/>
      <c r="B32" s="5">
        <v>12001</v>
      </c>
      <c r="C32" s="171" t="s">
        <v>93</v>
      </c>
      <c r="D32" s="155">
        <f t="shared" si="224"/>
        <v>34419.1</v>
      </c>
      <c r="E32" s="4"/>
      <c r="F32" s="4"/>
      <c r="G32" s="4"/>
      <c r="H32" s="4"/>
      <c r="I32" s="4"/>
      <c r="J32" s="4"/>
      <c r="K32" s="4"/>
      <c r="L32" s="4"/>
      <c r="M32" s="10"/>
      <c r="N32" s="4"/>
      <c r="O32" s="4"/>
      <c r="P32" s="4"/>
      <c r="Q32" s="4"/>
      <c r="R32" s="10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>
        <v>34419.1</v>
      </c>
      <c r="AJ32" s="4"/>
      <c r="AK32" s="4"/>
      <c r="AL32" s="10"/>
      <c r="AM32" s="4"/>
      <c r="AN32" s="4"/>
      <c r="AO32" s="4"/>
      <c r="AP32" s="4"/>
      <c r="AQ32" s="4"/>
      <c r="AR32" s="4"/>
      <c r="AS32" s="4"/>
      <c r="AT32" s="4"/>
      <c r="AU32" s="66">
        <f t="shared" si="232"/>
        <v>44446</v>
      </c>
      <c r="AV32" s="4"/>
      <c r="AW32" s="4"/>
      <c r="AX32" s="4"/>
      <c r="AY32" s="4"/>
      <c r="AZ32" s="4"/>
      <c r="BA32" s="4"/>
      <c r="BB32" s="4"/>
      <c r="BC32" s="4"/>
      <c r="BD32" s="10"/>
      <c r="BE32" s="4"/>
      <c r="BF32" s="4"/>
      <c r="BG32" s="4"/>
      <c r="BH32" s="4"/>
      <c r="BI32" s="10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10">
        <v>44446</v>
      </c>
      <c r="CA32" s="4"/>
      <c r="CB32" s="4"/>
      <c r="CC32" s="10"/>
      <c r="CD32" s="4"/>
      <c r="CE32" s="4"/>
      <c r="CF32" s="4"/>
      <c r="CG32" s="4"/>
      <c r="CH32" s="4"/>
      <c r="CI32" s="4"/>
      <c r="CJ32" s="4"/>
      <c r="CK32" s="4"/>
      <c r="CL32" s="66">
        <f t="shared" si="233"/>
        <v>66669</v>
      </c>
      <c r="CM32" s="4"/>
      <c r="CN32" s="4"/>
      <c r="CO32" s="4"/>
      <c r="CP32" s="4"/>
      <c r="CQ32" s="4"/>
      <c r="CR32" s="4"/>
      <c r="CS32" s="4"/>
      <c r="CT32" s="4"/>
      <c r="CU32" s="10"/>
      <c r="CV32" s="4"/>
      <c r="CW32" s="4"/>
      <c r="CX32" s="4"/>
      <c r="CY32" s="4"/>
      <c r="CZ32" s="10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10">
        <v>66669</v>
      </c>
      <c r="DS32" s="4"/>
      <c r="DT32" s="4"/>
      <c r="DU32" s="10"/>
      <c r="DV32" s="4"/>
      <c r="DW32" s="4"/>
      <c r="DX32" s="4"/>
      <c r="DY32" s="4"/>
      <c r="DZ32" s="4"/>
      <c r="EA32" s="4"/>
      <c r="EB32" s="4"/>
      <c r="EC32" s="4"/>
      <c r="ED32" s="66">
        <f t="shared" si="234"/>
        <v>66669</v>
      </c>
      <c r="EE32" s="4"/>
      <c r="EF32" s="4"/>
      <c r="EG32" s="4"/>
      <c r="EH32" s="4"/>
      <c r="EI32" s="4"/>
      <c r="EJ32" s="4"/>
      <c r="EK32" s="4"/>
      <c r="EL32" s="4"/>
      <c r="EM32" s="10"/>
      <c r="EN32" s="4"/>
      <c r="EO32" s="4"/>
      <c r="EP32" s="4"/>
      <c r="EQ32" s="4"/>
      <c r="ER32" s="10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10">
        <v>66669</v>
      </c>
      <c r="FK32" s="4"/>
      <c r="FL32" s="4"/>
      <c r="FM32" s="10"/>
      <c r="FN32" s="4"/>
      <c r="FO32" s="4"/>
      <c r="FP32" s="4"/>
      <c r="FQ32" s="4"/>
      <c r="FR32" s="4"/>
      <c r="FS32" s="4"/>
      <c r="FT32" s="4"/>
      <c r="FU32" s="4"/>
      <c r="FV32" s="66">
        <f t="shared" si="235"/>
        <v>66669</v>
      </c>
      <c r="FW32" s="4"/>
      <c r="FX32" s="4"/>
      <c r="FY32" s="4"/>
      <c r="FZ32" s="4"/>
      <c r="GA32" s="4"/>
      <c r="GB32" s="4"/>
      <c r="GC32" s="4"/>
      <c r="GD32" s="4"/>
      <c r="GE32" s="10"/>
      <c r="GF32" s="4"/>
      <c r="GG32" s="4"/>
      <c r="GH32" s="4"/>
      <c r="GI32" s="4"/>
      <c r="GJ32" s="10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10">
        <v>66669</v>
      </c>
      <c r="HC32" s="4"/>
      <c r="HD32" s="4"/>
      <c r="HE32" s="10"/>
      <c r="HF32" s="4"/>
      <c r="HG32" s="4"/>
      <c r="HH32" s="4"/>
      <c r="HI32" s="4"/>
      <c r="HJ32" s="4"/>
      <c r="HK32" s="4"/>
      <c r="HL32" s="4"/>
      <c r="HM32" s="4"/>
    </row>
    <row r="33" spans="1:221" ht="52.5" customHeight="1">
      <c r="A33" s="205">
        <v>1182</v>
      </c>
      <c r="B33" s="67"/>
      <c r="C33" s="69" t="s">
        <v>94</v>
      </c>
      <c r="D33" s="155">
        <f t="shared" ref="D33:BO33" si="236">D34+D35</f>
        <v>1352284.8000000003</v>
      </c>
      <c r="E33" s="66">
        <f t="shared" si="236"/>
        <v>1053230.6000000001</v>
      </c>
      <c r="F33" s="66">
        <f t="shared" si="236"/>
        <v>0</v>
      </c>
      <c r="G33" s="66">
        <f t="shared" si="236"/>
        <v>95808.7</v>
      </c>
      <c r="H33" s="66">
        <f t="shared" si="236"/>
        <v>61477.4</v>
      </c>
      <c r="I33" s="66">
        <f t="shared" si="236"/>
        <v>3280.2</v>
      </c>
      <c r="J33" s="66">
        <f t="shared" si="236"/>
        <v>44099</v>
      </c>
      <c r="K33" s="66">
        <f t="shared" si="236"/>
        <v>482</v>
      </c>
      <c r="L33" s="66">
        <f t="shared" si="236"/>
        <v>7989.8</v>
      </c>
      <c r="M33" s="66">
        <f t="shared" si="236"/>
        <v>0</v>
      </c>
      <c r="N33" s="66">
        <f t="shared" si="236"/>
        <v>1302</v>
      </c>
      <c r="O33" s="66">
        <f t="shared" si="236"/>
        <v>0</v>
      </c>
      <c r="P33" s="66">
        <f t="shared" si="236"/>
        <v>0</v>
      </c>
      <c r="Q33" s="66">
        <f t="shared" si="236"/>
        <v>2013.1</v>
      </c>
      <c r="R33" s="66">
        <f t="shared" si="236"/>
        <v>0</v>
      </c>
      <c r="S33" s="66">
        <f t="shared" si="236"/>
        <v>0</v>
      </c>
      <c r="T33" s="66">
        <f t="shared" si="236"/>
        <v>17543</v>
      </c>
      <c r="U33" s="66">
        <f t="shared" si="236"/>
        <v>0</v>
      </c>
      <c r="V33" s="66">
        <f t="shared" si="236"/>
        <v>0</v>
      </c>
      <c r="W33" s="66">
        <f t="shared" si="236"/>
        <v>0</v>
      </c>
      <c r="X33" s="66">
        <f t="shared" si="236"/>
        <v>0</v>
      </c>
      <c r="Y33" s="66">
        <f t="shared" si="236"/>
        <v>0</v>
      </c>
      <c r="Z33" s="66">
        <f t="shared" si="236"/>
        <v>1372.5</v>
      </c>
      <c r="AA33" s="66">
        <f t="shared" si="236"/>
        <v>19035.8</v>
      </c>
      <c r="AB33" s="66">
        <f t="shared" si="236"/>
        <v>6358.1</v>
      </c>
      <c r="AC33" s="66">
        <f t="shared" si="236"/>
        <v>0</v>
      </c>
      <c r="AD33" s="66">
        <f t="shared" si="236"/>
        <v>0</v>
      </c>
      <c r="AE33" s="66">
        <f t="shared" si="236"/>
        <v>0</v>
      </c>
      <c r="AF33" s="66">
        <f t="shared" si="236"/>
        <v>0</v>
      </c>
      <c r="AG33" s="66">
        <f t="shared" si="236"/>
        <v>0</v>
      </c>
      <c r="AH33" s="66">
        <f t="shared" si="236"/>
        <v>0</v>
      </c>
      <c r="AI33" s="66">
        <f t="shared" si="236"/>
        <v>0</v>
      </c>
      <c r="AJ33" s="66">
        <f t="shared" si="236"/>
        <v>17000</v>
      </c>
      <c r="AK33" s="66">
        <f t="shared" si="236"/>
        <v>1209</v>
      </c>
      <c r="AL33" s="66">
        <f t="shared" si="236"/>
        <v>0</v>
      </c>
      <c r="AM33" s="66">
        <f t="shared" si="236"/>
        <v>0</v>
      </c>
      <c r="AN33" s="66">
        <f t="shared" si="236"/>
        <v>0</v>
      </c>
      <c r="AO33" s="66">
        <f t="shared" si="236"/>
        <v>0</v>
      </c>
      <c r="AP33" s="66">
        <f t="shared" si="236"/>
        <v>0</v>
      </c>
      <c r="AQ33" s="66">
        <f t="shared" si="236"/>
        <v>0</v>
      </c>
      <c r="AR33" s="66">
        <f t="shared" si="236"/>
        <v>20083.599999999999</v>
      </c>
      <c r="AS33" s="66">
        <f t="shared" si="236"/>
        <v>0</v>
      </c>
      <c r="AT33" s="66">
        <f t="shared" si="236"/>
        <v>0</v>
      </c>
      <c r="AU33" s="66">
        <f t="shared" si="236"/>
        <v>2726346.0999999996</v>
      </c>
      <c r="AV33" s="66">
        <f t="shared" si="236"/>
        <v>1452255.4</v>
      </c>
      <c r="AW33" s="66">
        <f t="shared" si="236"/>
        <v>307184</v>
      </c>
      <c r="AX33" s="66">
        <f t="shared" si="236"/>
        <v>93161</v>
      </c>
      <c r="AY33" s="66">
        <f t="shared" si="236"/>
        <v>62969.2</v>
      </c>
      <c r="AZ33" s="66">
        <f t="shared" si="236"/>
        <v>5960</v>
      </c>
      <c r="BA33" s="66">
        <f t="shared" si="236"/>
        <v>148544</v>
      </c>
      <c r="BB33" s="66">
        <f t="shared" si="236"/>
        <v>1755</v>
      </c>
      <c r="BC33" s="66">
        <f t="shared" si="236"/>
        <v>70012</v>
      </c>
      <c r="BD33" s="66">
        <f t="shared" si="236"/>
        <v>25920</v>
      </c>
      <c r="BE33" s="66">
        <f t="shared" si="236"/>
        <v>4949</v>
      </c>
      <c r="BF33" s="66">
        <f t="shared" si="236"/>
        <v>5000</v>
      </c>
      <c r="BG33" s="66">
        <f t="shared" si="236"/>
        <v>0</v>
      </c>
      <c r="BH33" s="66">
        <f t="shared" si="236"/>
        <v>37223.5</v>
      </c>
      <c r="BI33" s="66">
        <f t="shared" si="236"/>
        <v>0</v>
      </c>
      <c r="BJ33" s="66">
        <f t="shared" si="236"/>
        <v>2000</v>
      </c>
      <c r="BK33" s="66">
        <f t="shared" si="236"/>
        <v>67344</v>
      </c>
      <c r="BL33" s="66">
        <f t="shared" si="236"/>
        <v>0</v>
      </c>
      <c r="BM33" s="66">
        <f t="shared" si="236"/>
        <v>20000</v>
      </c>
      <c r="BN33" s="66">
        <f t="shared" si="236"/>
        <v>21000</v>
      </c>
      <c r="BO33" s="66">
        <f t="shared" si="236"/>
        <v>3600</v>
      </c>
      <c r="BP33" s="66">
        <f t="shared" ref="BP33:EB33" si="237">BP34+BP35</f>
        <v>10000</v>
      </c>
      <c r="BQ33" s="66">
        <f t="shared" si="237"/>
        <v>21162</v>
      </c>
      <c r="BR33" s="66">
        <f t="shared" si="237"/>
        <v>70396</v>
      </c>
      <c r="BS33" s="66">
        <f t="shared" si="237"/>
        <v>37961</v>
      </c>
      <c r="BT33" s="66">
        <f t="shared" si="237"/>
        <v>0</v>
      </c>
      <c r="BU33" s="66">
        <f t="shared" si="237"/>
        <v>10035</v>
      </c>
      <c r="BV33" s="66">
        <f t="shared" si="237"/>
        <v>0</v>
      </c>
      <c r="BW33" s="66">
        <f t="shared" si="237"/>
        <v>6000</v>
      </c>
      <c r="BX33" s="66">
        <f t="shared" si="237"/>
        <v>0</v>
      </c>
      <c r="BY33" s="66">
        <f t="shared" si="237"/>
        <v>0</v>
      </c>
      <c r="BZ33" s="66">
        <f t="shared" si="237"/>
        <v>0</v>
      </c>
      <c r="CA33" s="66">
        <f t="shared" si="237"/>
        <v>22200</v>
      </c>
      <c r="CB33" s="66">
        <f t="shared" si="237"/>
        <v>3266</v>
      </c>
      <c r="CC33" s="66">
        <f t="shared" si="237"/>
        <v>25000</v>
      </c>
      <c r="CD33" s="66">
        <f t="shared" si="237"/>
        <v>20000</v>
      </c>
      <c r="CE33" s="66">
        <f t="shared" si="237"/>
        <v>147049</v>
      </c>
      <c r="CF33" s="66">
        <f t="shared" si="237"/>
        <v>0</v>
      </c>
      <c r="CG33" s="66">
        <f t="shared" si="237"/>
        <v>0</v>
      </c>
      <c r="CH33" s="66">
        <f t="shared" si="237"/>
        <v>0</v>
      </c>
      <c r="CI33" s="66">
        <f t="shared" si="237"/>
        <v>24400</v>
      </c>
      <c r="CJ33" s="66">
        <f t="shared" si="237"/>
        <v>0</v>
      </c>
      <c r="CK33" s="66">
        <f t="shared" si="237"/>
        <v>0</v>
      </c>
      <c r="CL33" s="66">
        <f t="shared" si="237"/>
        <v>3338415.4</v>
      </c>
      <c r="CM33" s="66">
        <f t="shared" si="237"/>
        <v>1462467.1</v>
      </c>
      <c r="CN33" s="66">
        <f t="shared" si="237"/>
        <v>375395.8</v>
      </c>
      <c r="CO33" s="66">
        <f t="shared" si="237"/>
        <v>93782</v>
      </c>
      <c r="CP33" s="66">
        <f t="shared" si="237"/>
        <v>72114.3</v>
      </c>
      <c r="CQ33" s="66">
        <f t="shared" si="237"/>
        <v>5960</v>
      </c>
      <c r="CR33" s="66">
        <f t="shared" si="237"/>
        <v>148419.4</v>
      </c>
      <c r="CS33" s="66">
        <f t="shared" si="237"/>
        <v>1755</v>
      </c>
      <c r="CT33" s="66">
        <f t="shared" si="237"/>
        <v>73609.8</v>
      </c>
      <c r="CU33" s="66">
        <f t="shared" si="237"/>
        <v>0</v>
      </c>
      <c r="CV33" s="66">
        <f t="shared" si="237"/>
        <v>4949</v>
      </c>
      <c r="CW33" s="66">
        <f t="shared" si="237"/>
        <v>5000</v>
      </c>
      <c r="CX33" s="66">
        <f t="shared" si="237"/>
        <v>0</v>
      </c>
      <c r="CY33" s="66">
        <f t="shared" si="237"/>
        <v>62048</v>
      </c>
      <c r="CZ33" s="66">
        <f t="shared" si="237"/>
        <v>0</v>
      </c>
      <c r="DA33" s="66">
        <f t="shared" si="237"/>
        <v>2000</v>
      </c>
      <c r="DB33" s="66">
        <f t="shared" si="237"/>
        <v>70000</v>
      </c>
      <c r="DC33" s="66">
        <f t="shared" si="237"/>
        <v>0</v>
      </c>
      <c r="DD33" s="66">
        <f t="shared" si="237"/>
        <v>20000</v>
      </c>
      <c r="DE33" s="66">
        <f t="shared" si="237"/>
        <v>27000</v>
      </c>
      <c r="DF33" s="66">
        <f t="shared" si="237"/>
        <v>7200</v>
      </c>
      <c r="DG33" s="66">
        <f t="shared" si="237"/>
        <v>95000</v>
      </c>
      <c r="DH33" s="66">
        <f t="shared" si="237"/>
        <v>38250</v>
      </c>
      <c r="DI33" s="66">
        <f t="shared" si="237"/>
        <v>73958</v>
      </c>
      <c r="DJ33" s="66">
        <f t="shared" ref="DJ33" si="238">DJ34+DJ35</f>
        <v>73958</v>
      </c>
      <c r="DK33" s="66">
        <f t="shared" si="237"/>
        <v>42000</v>
      </c>
      <c r="DL33" s="66">
        <f t="shared" si="237"/>
        <v>0</v>
      </c>
      <c r="DM33" s="66">
        <f t="shared" si="237"/>
        <v>20725</v>
      </c>
      <c r="DN33" s="66">
        <f t="shared" si="237"/>
        <v>0</v>
      </c>
      <c r="DO33" s="66">
        <f t="shared" si="237"/>
        <v>6000</v>
      </c>
      <c r="DP33" s="66">
        <f t="shared" si="237"/>
        <v>0</v>
      </c>
      <c r="DQ33" s="66">
        <f t="shared" si="237"/>
        <v>0</v>
      </c>
      <c r="DR33" s="66">
        <f t="shared" si="237"/>
        <v>0</v>
      </c>
      <c r="DS33" s="66">
        <f t="shared" si="237"/>
        <v>22200</v>
      </c>
      <c r="DT33" s="66">
        <f t="shared" si="237"/>
        <v>5039</v>
      </c>
      <c r="DU33" s="66">
        <f t="shared" si="237"/>
        <v>25000</v>
      </c>
      <c r="DV33" s="66">
        <f t="shared" si="237"/>
        <v>20000</v>
      </c>
      <c r="DW33" s="66">
        <f t="shared" si="237"/>
        <v>0</v>
      </c>
      <c r="DX33" s="66">
        <f t="shared" si="237"/>
        <v>0</v>
      </c>
      <c r="DY33" s="66">
        <f t="shared" si="237"/>
        <v>0</v>
      </c>
      <c r="DZ33" s="66">
        <f t="shared" si="237"/>
        <v>15000</v>
      </c>
      <c r="EA33" s="66">
        <f t="shared" si="237"/>
        <v>217085</v>
      </c>
      <c r="EB33" s="66">
        <f t="shared" si="237"/>
        <v>252500</v>
      </c>
      <c r="EC33" s="66">
        <f t="shared" ref="EC33:GO33" si="239">EC34+EC35</f>
        <v>0</v>
      </c>
      <c r="ED33" s="66">
        <f t="shared" si="239"/>
        <v>2660832.9000000004</v>
      </c>
      <c r="EE33" s="66">
        <f t="shared" si="239"/>
        <v>1350120.1</v>
      </c>
      <c r="EF33" s="66">
        <f t="shared" si="239"/>
        <v>381190.8</v>
      </c>
      <c r="EG33" s="66">
        <f t="shared" si="239"/>
        <v>95713.7</v>
      </c>
      <c r="EH33" s="66">
        <f t="shared" si="239"/>
        <v>70405.3</v>
      </c>
      <c r="EI33" s="66">
        <f t="shared" si="239"/>
        <v>5960</v>
      </c>
      <c r="EJ33" s="66">
        <f t="shared" si="239"/>
        <v>150000</v>
      </c>
      <c r="EK33" s="66">
        <f t="shared" si="239"/>
        <v>1755</v>
      </c>
      <c r="EL33" s="66">
        <f t="shared" si="239"/>
        <v>73000</v>
      </c>
      <c r="EM33" s="66">
        <f t="shared" si="239"/>
        <v>0</v>
      </c>
      <c r="EN33" s="66">
        <f t="shared" si="239"/>
        <v>4949</v>
      </c>
      <c r="EO33" s="66">
        <f t="shared" si="239"/>
        <v>5000</v>
      </c>
      <c r="EP33" s="66">
        <f t="shared" si="239"/>
        <v>0</v>
      </c>
      <c r="EQ33" s="66">
        <f t="shared" si="239"/>
        <v>40000</v>
      </c>
      <c r="ER33" s="66">
        <f t="shared" si="239"/>
        <v>0</v>
      </c>
      <c r="ES33" s="66">
        <f t="shared" si="239"/>
        <v>2000</v>
      </c>
      <c r="ET33" s="66">
        <f t="shared" si="239"/>
        <v>70000</v>
      </c>
      <c r="EU33" s="66">
        <f t="shared" si="239"/>
        <v>0</v>
      </c>
      <c r="EV33" s="66">
        <f t="shared" si="239"/>
        <v>20000</v>
      </c>
      <c r="EW33" s="66">
        <f t="shared" si="239"/>
        <v>21000</v>
      </c>
      <c r="EX33" s="66">
        <f t="shared" si="239"/>
        <v>6000</v>
      </c>
      <c r="EY33" s="66">
        <f t="shared" si="239"/>
        <v>50000</v>
      </c>
      <c r="EZ33" s="66">
        <f t="shared" si="239"/>
        <v>34750</v>
      </c>
      <c r="FA33" s="66">
        <f t="shared" si="239"/>
        <v>54375</v>
      </c>
      <c r="FB33" s="66">
        <f t="shared" ref="FB33" si="240">FB34+FB35</f>
        <v>54375</v>
      </c>
      <c r="FC33" s="66">
        <f t="shared" si="239"/>
        <v>42000</v>
      </c>
      <c r="FD33" s="66">
        <f t="shared" si="239"/>
        <v>0</v>
      </c>
      <c r="FE33" s="66">
        <f t="shared" si="239"/>
        <v>10000</v>
      </c>
      <c r="FF33" s="66">
        <f t="shared" si="239"/>
        <v>0</v>
      </c>
      <c r="FG33" s="66">
        <f t="shared" si="239"/>
        <v>6000</v>
      </c>
      <c r="FH33" s="66">
        <f t="shared" si="239"/>
        <v>0</v>
      </c>
      <c r="FI33" s="66">
        <f t="shared" si="239"/>
        <v>0</v>
      </c>
      <c r="FJ33" s="66">
        <f t="shared" si="239"/>
        <v>0</v>
      </c>
      <c r="FK33" s="66">
        <f t="shared" si="239"/>
        <v>22200</v>
      </c>
      <c r="FL33" s="66">
        <f t="shared" si="239"/>
        <v>5039</v>
      </c>
      <c r="FM33" s="66">
        <f t="shared" si="239"/>
        <v>25000</v>
      </c>
      <c r="FN33" s="66">
        <f t="shared" si="239"/>
        <v>20000</v>
      </c>
      <c r="FO33" s="66">
        <f t="shared" si="239"/>
        <v>0</v>
      </c>
      <c r="FP33" s="66">
        <f t="shared" si="239"/>
        <v>0</v>
      </c>
      <c r="FQ33" s="66">
        <f t="shared" si="239"/>
        <v>0</v>
      </c>
      <c r="FR33" s="66">
        <f t="shared" si="239"/>
        <v>0</v>
      </c>
      <c r="FS33" s="66">
        <f t="shared" si="239"/>
        <v>40000</v>
      </c>
      <c r="FT33" s="66">
        <f t="shared" si="239"/>
        <v>0</v>
      </c>
      <c r="FU33" s="66">
        <f t="shared" si="239"/>
        <v>0</v>
      </c>
      <c r="FV33" s="66">
        <f t="shared" si="239"/>
        <v>2685676.7</v>
      </c>
      <c r="FW33" s="66">
        <f t="shared" si="239"/>
        <v>1368200.3</v>
      </c>
      <c r="FX33" s="66">
        <f t="shared" si="239"/>
        <v>386276.7</v>
      </c>
      <c r="FY33" s="66">
        <f t="shared" si="239"/>
        <v>97391.4</v>
      </c>
      <c r="FZ33" s="66">
        <f t="shared" si="239"/>
        <v>70405.3</v>
      </c>
      <c r="GA33" s="66">
        <f t="shared" si="239"/>
        <v>5960</v>
      </c>
      <c r="GB33" s="66">
        <f t="shared" si="239"/>
        <v>150000</v>
      </c>
      <c r="GC33" s="66">
        <f t="shared" si="239"/>
        <v>1755</v>
      </c>
      <c r="GD33" s="66">
        <f t="shared" si="239"/>
        <v>73000</v>
      </c>
      <c r="GE33" s="66">
        <f t="shared" si="239"/>
        <v>0</v>
      </c>
      <c r="GF33" s="66">
        <f t="shared" si="239"/>
        <v>4949</v>
      </c>
      <c r="GG33" s="66">
        <f t="shared" si="239"/>
        <v>5000</v>
      </c>
      <c r="GH33" s="66">
        <f t="shared" si="239"/>
        <v>0</v>
      </c>
      <c r="GI33" s="66">
        <f t="shared" si="239"/>
        <v>40000</v>
      </c>
      <c r="GJ33" s="66">
        <f t="shared" si="239"/>
        <v>0</v>
      </c>
      <c r="GK33" s="66">
        <f t="shared" si="239"/>
        <v>2000</v>
      </c>
      <c r="GL33" s="66">
        <f t="shared" si="239"/>
        <v>70000</v>
      </c>
      <c r="GM33" s="66">
        <f t="shared" si="239"/>
        <v>0</v>
      </c>
      <c r="GN33" s="66">
        <f t="shared" si="239"/>
        <v>20000</v>
      </c>
      <c r="GO33" s="66">
        <f t="shared" si="239"/>
        <v>21000</v>
      </c>
      <c r="GP33" s="66">
        <f t="shared" ref="GP33:HM33" si="241">GP34+GP35</f>
        <v>6000</v>
      </c>
      <c r="GQ33" s="66">
        <f t="shared" si="241"/>
        <v>50000</v>
      </c>
      <c r="GR33" s="66">
        <f t="shared" si="241"/>
        <v>34750</v>
      </c>
      <c r="GS33" s="66">
        <f t="shared" si="241"/>
        <v>54375</v>
      </c>
      <c r="GT33" s="66">
        <f t="shared" ref="GT33" si="242">GT34+GT35</f>
        <v>54375</v>
      </c>
      <c r="GU33" s="66">
        <f t="shared" si="241"/>
        <v>42000</v>
      </c>
      <c r="GV33" s="66">
        <f t="shared" si="241"/>
        <v>0</v>
      </c>
      <c r="GW33" s="66">
        <f t="shared" si="241"/>
        <v>10000</v>
      </c>
      <c r="GX33" s="66">
        <f t="shared" si="241"/>
        <v>0</v>
      </c>
      <c r="GY33" s="66">
        <f t="shared" si="241"/>
        <v>6000</v>
      </c>
      <c r="GZ33" s="66">
        <f t="shared" si="241"/>
        <v>0</v>
      </c>
      <c r="HA33" s="66">
        <f t="shared" si="241"/>
        <v>0</v>
      </c>
      <c r="HB33" s="66">
        <f t="shared" si="241"/>
        <v>0</v>
      </c>
      <c r="HC33" s="66">
        <f t="shared" si="241"/>
        <v>22200</v>
      </c>
      <c r="HD33" s="66">
        <f t="shared" si="241"/>
        <v>5039</v>
      </c>
      <c r="HE33" s="66">
        <f t="shared" si="241"/>
        <v>25000</v>
      </c>
      <c r="HF33" s="66">
        <f t="shared" si="241"/>
        <v>20000</v>
      </c>
      <c r="HG33" s="66">
        <f t="shared" si="241"/>
        <v>0</v>
      </c>
      <c r="HH33" s="66">
        <f t="shared" si="241"/>
        <v>0</v>
      </c>
      <c r="HI33" s="66">
        <f t="shared" si="241"/>
        <v>0</v>
      </c>
      <c r="HJ33" s="66">
        <f t="shared" si="241"/>
        <v>0</v>
      </c>
      <c r="HK33" s="66">
        <f t="shared" si="241"/>
        <v>40000</v>
      </c>
      <c r="HL33" s="66">
        <f t="shared" si="241"/>
        <v>0</v>
      </c>
      <c r="HM33" s="66">
        <f t="shared" si="241"/>
        <v>0</v>
      </c>
    </row>
    <row r="34" spans="1:221" s="16" customFormat="1" ht="55.5" customHeight="1">
      <c r="A34" s="206"/>
      <c r="B34" s="12">
        <v>11001</v>
      </c>
      <c r="C34" s="160" t="s">
        <v>95</v>
      </c>
      <c r="D34" s="155">
        <f t="shared" si="224"/>
        <v>1332201.2000000002</v>
      </c>
      <c r="E34" s="4">
        <v>1053230.6000000001</v>
      </c>
      <c r="F34" s="4"/>
      <c r="G34" s="4">
        <v>95808.7</v>
      </c>
      <c r="H34" s="4">
        <v>61477.4</v>
      </c>
      <c r="I34" s="4">
        <v>3280.2</v>
      </c>
      <c r="J34" s="4">
        <v>44099</v>
      </c>
      <c r="K34" s="4">
        <v>482</v>
      </c>
      <c r="L34" s="4">
        <v>7989.8</v>
      </c>
      <c r="M34" s="10"/>
      <c r="N34" s="4">
        <v>1302</v>
      </c>
      <c r="O34" s="4"/>
      <c r="P34" s="4"/>
      <c r="Q34" s="4">
        <v>2013.1</v>
      </c>
      <c r="R34" s="10"/>
      <c r="S34" s="4"/>
      <c r="T34" s="4">
        <v>17543</v>
      </c>
      <c r="U34" s="4"/>
      <c r="V34" s="4"/>
      <c r="W34" s="4"/>
      <c r="X34" s="4"/>
      <c r="Y34" s="4"/>
      <c r="Z34" s="4">
        <v>1372.5</v>
      </c>
      <c r="AA34" s="4">
        <v>19035.8</v>
      </c>
      <c r="AB34" s="4">
        <v>6358.1</v>
      </c>
      <c r="AC34" s="4"/>
      <c r="AD34" s="4"/>
      <c r="AE34" s="4"/>
      <c r="AF34" s="4"/>
      <c r="AG34" s="4"/>
      <c r="AH34" s="4"/>
      <c r="AI34" s="10"/>
      <c r="AJ34" s="4">
        <v>17000</v>
      </c>
      <c r="AK34" s="4">
        <v>1209</v>
      </c>
      <c r="AL34" s="10"/>
      <c r="AM34" s="4"/>
      <c r="AN34" s="4"/>
      <c r="AO34" s="4"/>
      <c r="AP34" s="4"/>
      <c r="AQ34" s="4"/>
      <c r="AR34" s="14"/>
      <c r="AS34" s="14"/>
      <c r="AT34" s="14"/>
      <c r="AU34" s="66">
        <f t="shared" ref="AU34" si="243">SUM(AV34:CK34)</f>
        <v>2701946.0999999996</v>
      </c>
      <c r="AV34" s="4">
        <v>1452255.4</v>
      </c>
      <c r="AW34" s="4">
        <v>307184</v>
      </c>
      <c r="AX34" s="4">
        <v>93161</v>
      </c>
      <c r="AY34" s="4">
        <v>62969.2</v>
      </c>
      <c r="AZ34" s="4">
        <v>5960</v>
      </c>
      <c r="BA34" s="4">
        <v>148544</v>
      </c>
      <c r="BB34" s="4">
        <v>1755</v>
      </c>
      <c r="BC34" s="4">
        <v>70012</v>
      </c>
      <c r="BD34" s="10">
        <v>25920</v>
      </c>
      <c r="BE34" s="4">
        <v>4949</v>
      </c>
      <c r="BF34" s="4">
        <v>5000</v>
      </c>
      <c r="BG34" s="4"/>
      <c r="BH34" s="4">
        <v>37223.5</v>
      </c>
      <c r="BI34" s="10"/>
      <c r="BJ34" s="4">
        <v>2000</v>
      </c>
      <c r="BK34" s="4">
        <v>67344</v>
      </c>
      <c r="BL34" s="4"/>
      <c r="BM34" s="4">
        <v>20000</v>
      </c>
      <c r="BN34" s="4">
        <v>21000</v>
      </c>
      <c r="BO34" s="4">
        <v>3600</v>
      </c>
      <c r="BP34" s="4">
        <v>10000</v>
      </c>
      <c r="BQ34" s="4">
        <v>21162</v>
      </c>
      <c r="BR34" s="4">
        <v>70396</v>
      </c>
      <c r="BS34" s="4">
        <v>37961</v>
      </c>
      <c r="BT34" s="4"/>
      <c r="BU34" s="4">
        <v>10035</v>
      </c>
      <c r="BV34" s="4"/>
      <c r="BW34" s="4">
        <v>6000</v>
      </c>
      <c r="BX34" s="4"/>
      <c r="BY34" s="4"/>
      <c r="BZ34" s="10"/>
      <c r="CA34" s="4">
        <v>22200</v>
      </c>
      <c r="CB34" s="4">
        <v>3266</v>
      </c>
      <c r="CC34" s="10">
        <v>25000</v>
      </c>
      <c r="CD34" s="4">
        <v>20000</v>
      </c>
      <c r="CE34" s="4">
        <v>147049</v>
      </c>
      <c r="CF34" s="4"/>
      <c r="CG34" s="4"/>
      <c r="CH34" s="4"/>
      <c r="CI34" s="4"/>
      <c r="CJ34" s="4"/>
      <c r="CK34" s="4"/>
      <c r="CL34" s="66">
        <f t="shared" ref="CL34" si="244">SUM(CM34:EC34)</f>
        <v>2853830.4</v>
      </c>
      <c r="CM34" s="4">
        <v>1462467.1</v>
      </c>
      <c r="CN34" s="4">
        <v>375395.8</v>
      </c>
      <c r="CO34" s="4">
        <v>93782</v>
      </c>
      <c r="CP34" s="4">
        <v>72114.3</v>
      </c>
      <c r="CQ34" s="4">
        <v>5960</v>
      </c>
      <c r="CR34" s="4">
        <v>148419.4</v>
      </c>
      <c r="CS34" s="4">
        <v>1755</v>
      </c>
      <c r="CT34" s="4">
        <v>73609.8</v>
      </c>
      <c r="CU34" s="10"/>
      <c r="CV34" s="4">
        <v>4949</v>
      </c>
      <c r="CW34" s="4">
        <v>5000</v>
      </c>
      <c r="CX34" s="4"/>
      <c r="CY34" s="4">
        <v>62048</v>
      </c>
      <c r="CZ34" s="10"/>
      <c r="DA34" s="4">
        <v>2000</v>
      </c>
      <c r="DB34" s="4">
        <v>70000</v>
      </c>
      <c r="DC34" s="4"/>
      <c r="DD34" s="4">
        <v>20000</v>
      </c>
      <c r="DE34" s="4">
        <v>27000</v>
      </c>
      <c r="DF34" s="4">
        <v>7200</v>
      </c>
      <c r="DG34" s="4">
        <v>95000</v>
      </c>
      <c r="DH34" s="4">
        <v>38250</v>
      </c>
      <c r="DI34" s="4">
        <v>73958</v>
      </c>
      <c r="DJ34" s="4">
        <v>73958</v>
      </c>
      <c r="DK34" s="4">
        <v>42000</v>
      </c>
      <c r="DL34" s="4"/>
      <c r="DM34" s="4">
        <v>20725</v>
      </c>
      <c r="DN34" s="4"/>
      <c r="DO34" s="4">
        <v>6000</v>
      </c>
      <c r="DP34" s="4"/>
      <c r="DQ34" s="4"/>
      <c r="DR34" s="10"/>
      <c r="DS34" s="4">
        <v>22200</v>
      </c>
      <c r="DT34" s="4">
        <v>5039</v>
      </c>
      <c r="DU34" s="10">
        <v>25000</v>
      </c>
      <c r="DV34" s="4">
        <v>20000</v>
      </c>
      <c r="DW34" s="4"/>
      <c r="DX34" s="4"/>
      <c r="DY34" s="4"/>
      <c r="DZ34" s="4"/>
      <c r="EA34" s="4"/>
      <c r="EB34" s="4"/>
      <c r="EC34" s="4"/>
      <c r="ED34" s="66">
        <f t="shared" ref="ED34" si="245">SUM(EE34:FU34)</f>
        <v>2620832.9000000004</v>
      </c>
      <c r="EE34" s="4">
        <v>1350120.1</v>
      </c>
      <c r="EF34" s="4">
        <v>381190.8</v>
      </c>
      <c r="EG34" s="4">
        <v>95713.7</v>
      </c>
      <c r="EH34" s="4">
        <v>70405.3</v>
      </c>
      <c r="EI34" s="4">
        <v>5960</v>
      </c>
      <c r="EJ34" s="4">
        <v>150000</v>
      </c>
      <c r="EK34" s="4">
        <v>1755</v>
      </c>
      <c r="EL34" s="4">
        <v>73000</v>
      </c>
      <c r="EM34" s="10"/>
      <c r="EN34" s="4">
        <v>4949</v>
      </c>
      <c r="EO34" s="4">
        <v>5000</v>
      </c>
      <c r="EP34" s="4"/>
      <c r="EQ34" s="4">
        <v>40000</v>
      </c>
      <c r="ER34" s="10"/>
      <c r="ES34" s="4">
        <v>2000</v>
      </c>
      <c r="ET34" s="4">
        <v>70000</v>
      </c>
      <c r="EU34" s="4"/>
      <c r="EV34" s="4">
        <v>20000</v>
      </c>
      <c r="EW34" s="4">
        <v>21000</v>
      </c>
      <c r="EX34" s="4">
        <v>6000</v>
      </c>
      <c r="EY34" s="4">
        <v>50000</v>
      </c>
      <c r="EZ34" s="4">
        <v>34750</v>
      </c>
      <c r="FA34" s="4">
        <v>54375</v>
      </c>
      <c r="FB34" s="4">
        <v>54375</v>
      </c>
      <c r="FC34" s="4">
        <v>42000</v>
      </c>
      <c r="FD34" s="4"/>
      <c r="FE34" s="4">
        <v>10000</v>
      </c>
      <c r="FF34" s="4"/>
      <c r="FG34" s="4">
        <v>6000</v>
      </c>
      <c r="FH34" s="4"/>
      <c r="FI34" s="4"/>
      <c r="FJ34" s="10"/>
      <c r="FK34" s="4">
        <v>22200</v>
      </c>
      <c r="FL34" s="4">
        <v>5039</v>
      </c>
      <c r="FM34" s="10">
        <v>25000</v>
      </c>
      <c r="FN34" s="4">
        <v>20000</v>
      </c>
      <c r="FO34" s="4"/>
      <c r="FP34" s="4"/>
      <c r="FQ34" s="4"/>
      <c r="FR34" s="4"/>
      <c r="FS34" s="4"/>
      <c r="FT34" s="4"/>
      <c r="FU34" s="4"/>
      <c r="FV34" s="66">
        <f t="shared" ref="FV34" si="246">SUM(FW34:HM34)</f>
        <v>2645676.7000000002</v>
      </c>
      <c r="FW34" s="4">
        <v>1368200.3</v>
      </c>
      <c r="FX34" s="4">
        <v>386276.7</v>
      </c>
      <c r="FY34" s="4">
        <v>97391.4</v>
      </c>
      <c r="FZ34" s="4">
        <v>70405.3</v>
      </c>
      <c r="GA34" s="4">
        <v>5960</v>
      </c>
      <c r="GB34" s="4">
        <v>150000</v>
      </c>
      <c r="GC34" s="4">
        <v>1755</v>
      </c>
      <c r="GD34" s="4">
        <v>73000</v>
      </c>
      <c r="GE34" s="10"/>
      <c r="GF34" s="4">
        <v>4949</v>
      </c>
      <c r="GG34" s="4">
        <v>5000</v>
      </c>
      <c r="GH34" s="4"/>
      <c r="GI34" s="4">
        <v>40000</v>
      </c>
      <c r="GJ34" s="10"/>
      <c r="GK34" s="4">
        <v>2000</v>
      </c>
      <c r="GL34" s="4">
        <v>70000</v>
      </c>
      <c r="GM34" s="4"/>
      <c r="GN34" s="4">
        <v>20000</v>
      </c>
      <c r="GO34" s="4">
        <v>21000</v>
      </c>
      <c r="GP34" s="4">
        <v>6000</v>
      </c>
      <c r="GQ34" s="4">
        <v>50000</v>
      </c>
      <c r="GR34" s="4">
        <v>34750</v>
      </c>
      <c r="GS34" s="4">
        <v>54375</v>
      </c>
      <c r="GT34" s="4">
        <v>54375</v>
      </c>
      <c r="GU34" s="4">
        <v>42000</v>
      </c>
      <c r="GV34" s="4"/>
      <c r="GW34" s="4">
        <v>10000</v>
      </c>
      <c r="GX34" s="4"/>
      <c r="GY34" s="4">
        <v>6000</v>
      </c>
      <c r="GZ34" s="4"/>
      <c r="HA34" s="4"/>
      <c r="HB34" s="10"/>
      <c r="HC34" s="4">
        <v>22200</v>
      </c>
      <c r="HD34" s="4">
        <v>5039</v>
      </c>
      <c r="HE34" s="10">
        <v>25000</v>
      </c>
      <c r="HF34" s="4">
        <v>20000</v>
      </c>
      <c r="HG34" s="4"/>
      <c r="HH34" s="4"/>
      <c r="HI34" s="4"/>
      <c r="HJ34" s="4"/>
      <c r="HK34" s="4"/>
      <c r="HL34" s="4"/>
      <c r="HM34" s="4"/>
    </row>
    <row r="35" spans="1:221" s="16" customFormat="1" ht="54" customHeight="1">
      <c r="A35" s="211"/>
      <c r="B35" s="5">
        <v>31001</v>
      </c>
      <c r="C35" s="161" t="s">
        <v>99</v>
      </c>
      <c r="D35" s="155">
        <f>SUM(E35:AT35)</f>
        <v>20083.599999999999</v>
      </c>
      <c r="E35" s="4"/>
      <c r="F35" s="4"/>
      <c r="G35" s="4"/>
      <c r="H35" s="4"/>
      <c r="I35" s="4"/>
      <c r="J35" s="4"/>
      <c r="K35" s="4"/>
      <c r="L35" s="4"/>
      <c r="M35" s="10"/>
      <c r="N35" s="4"/>
      <c r="O35" s="4"/>
      <c r="P35" s="4"/>
      <c r="Q35" s="4"/>
      <c r="R35" s="10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4"/>
      <c r="AP35" s="4"/>
      <c r="AQ35" s="4"/>
      <c r="AR35" s="14">
        <v>20083.599999999999</v>
      </c>
      <c r="AS35" s="14"/>
      <c r="AT35" s="14"/>
      <c r="AU35" s="66">
        <f t="shared" ref="AU35" si="247">SUM(AV35:CK35)</f>
        <v>24400</v>
      </c>
      <c r="AV35" s="4"/>
      <c r="AW35" s="4"/>
      <c r="AX35" s="4"/>
      <c r="AY35" s="4"/>
      <c r="AZ35" s="4"/>
      <c r="BA35" s="4"/>
      <c r="BB35" s="4"/>
      <c r="BC35" s="4"/>
      <c r="BD35" s="10"/>
      <c r="BE35" s="4"/>
      <c r="BF35" s="4"/>
      <c r="BG35" s="4"/>
      <c r="BH35" s="4"/>
      <c r="BI35" s="10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10"/>
      <c r="CA35" s="4"/>
      <c r="CB35" s="4"/>
      <c r="CC35" s="10"/>
      <c r="CD35" s="4"/>
      <c r="CE35" s="4"/>
      <c r="CF35" s="4"/>
      <c r="CG35" s="4"/>
      <c r="CH35" s="4"/>
      <c r="CI35" s="4">
        <v>24400</v>
      </c>
      <c r="CJ35" s="4"/>
      <c r="CK35" s="4"/>
      <c r="CL35" s="66">
        <f t="shared" ref="CL35" si="248">SUM(CM35:EC35)</f>
        <v>484585</v>
      </c>
      <c r="CM35" s="4"/>
      <c r="CN35" s="4"/>
      <c r="CO35" s="4"/>
      <c r="CP35" s="4"/>
      <c r="CQ35" s="4"/>
      <c r="CR35" s="4"/>
      <c r="CS35" s="4"/>
      <c r="CT35" s="4"/>
      <c r="CU35" s="10"/>
      <c r="CV35" s="4"/>
      <c r="CW35" s="4"/>
      <c r="CX35" s="4"/>
      <c r="CY35" s="4"/>
      <c r="CZ35" s="10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10"/>
      <c r="DS35" s="4"/>
      <c r="DT35" s="4"/>
      <c r="DU35" s="10"/>
      <c r="DV35" s="4"/>
      <c r="DW35" s="4"/>
      <c r="DX35" s="4"/>
      <c r="DY35" s="4"/>
      <c r="DZ35" s="4">
        <v>15000</v>
      </c>
      <c r="EA35" s="4">
        <v>217085</v>
      </c>
      <c r="EB35" s="4">
        <v>252500</v>
      </c>
      <c r="EC35" s="4"/>
      <c r="ED35" s="66">
        <f t="shared" ref="ED35" si="249">SUM(EE35:FU35)</f>
        <v>40000</v>
      </c>
      <c r="EE35" s="4"/>
      <c r="EF35" s="4"/>
      <c r="EG35" s="4"/>
      <c r="EH35" s="4"/>
      <c r="EI35" s="4"/>
      <c r="EJ35" s="4"/>
      <c r="EK35" s="4"/>
      <c r="EL35" s="4"/>
      <c r="EM35" s="10"/>
      <c r="EN35" s="4"/>
      <c r="EO35" s="4"/>
      <c r="EP35" s="4"/>
      <c r="EQ35" s="4"/>
      <c r="ER35" s="10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10"/>
      <c r="FK35" s="4"/>
      <c r="FL35" s="4"/>
      <c r="FM35" s="10"/>
      <c r="FN35" s="4"/>
      <c r="FO35" s="4"/>
      <c r="FP35" s="4"/>
      <c r="FQ35" s="4"/>
      <c r="FR35" s="4"/>
      <c r="FS35" s="4">
        <v>40000</v>
      </c>
      <c r="FT35" s="4"/>
      <c r="FU35" s="4"/>
      <c r="FV35" s="66">
        <f t="shared" ref="FV35" si="250">SUM(FW35:HM35)</f>
        <v>40000</v>
      </c>
      <c r="FW35" s="4"/>
      <c r="FX35" s="4"/>
      <c r="FY35" s="4"/>
      <c r="FZ35" s="4"/>
      <c r="GA35" s="4"/>
      <c r="GB35" s="4"/>
      <c r="GC35" s="4"/>
      <c r="GD35" s="4"/>
      <c r="GE35" s="10"/>
      <c r="GF35" s="4"/>
      <c r="GG35" s="4"/>
      <c r="GH35" s="4"/>
      <c r="GI35" s="4"/>
      <c r="GJ35" s="10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10"/>
      <c r="HC35" s="4"/>
      <c r="HD35" s="4"/>
      <c r="HE35" s="10"/>
      <c r="HF35" s="4"/>
      <c r="HG35" s="4"/>
      <c r="HH35" s="4"/>
      <c r="HI35" s="4"/>
      <c r="HJ35" s="4"/>
      <c r="HK35" s="4">
        <v>40000</v>
      </c>
      <c r="HL35" s="4"/>
      <c r="HM35" s="4"/>
    </row>
    <row r="36" spans="1:221" s="16" customFormat="1" ht="54" customHeight="1">
      <c r="A36" s="205">
        <v>1147</v>
      </c>
      <c r="B36" s="67"/>
      <c r="C36" s="69" t="s">
        <v>152</v>
      </c>
      <c r="D36" s="155">
        <f>D37</f>
        <v>591622.1</v>
      </c>
      <c r="E36" s="66">
        <f>E37</f>
        <v>0</v>
      </c>
      <c r="F36" s="66">
        <f t="shared" ref="F36:BQ36" si="251">F37</f>
        <v>0</v>
      </c>
      <c r="G36" s="66">
        <f t="shared" si="251"/>
        <v>0</v>
      </c>
      <c r="H36" s="66">
        <f t="shared" si="251"/>
        <v>0</v>
      </c>
      <c r="I36" s="66">
        <f t="shared" si="251"/>
        <v>0</v>
      </c>
      <c r="J36" s="66">
        <f t="shared" si="251"/>
        <v>0</v>
      </c>
      <c r="K36" s="66">
        <f t="shared" si="251"/>
        <v>0</v>
      </c>
      <c r="L36" s="66">
        <f t="shared" si="251"/>
        <v>0</v>
      </c>
      <c r="M36" s="66">
        <f t="shared" si="251"/>
        <v>0</v>
      </c>
      <c r="N36" s="66">
        <f t="shared" si="251"/>
        <v>0</v>
      </c>
      <c r="O36" s="66">
        <f t="shared" si="251"/>
        <v>0</v>
      </c>
      <c r="P36" s="66">
        <f t="shared" si="251"/>
        <v>0</v>
      </c>
      <c r="Q36" s="66">
        <f t="shared" si="251"/>
        <v>0</v>
      </c>
      <c r="R36" s="66">
        <f t="shared" si="251"/>
        <v>0</v>
      </c>
      <c r="S36" s="66">
        <f t="shared" si="251"/>
        <v>0</v>
      </c>
      <c r="T36" s="66">
        <f t="shared" si="251"/>
        <v>0</v>
      </c>
      <c r="U36" s="66">
        <f t="shared" si="251"/>
        <v>0</v>
      </c>
      <c r="V36" s="66">
        <f t="shared" si="251"/>
        <v>0</v>
      </c>
      <c r="W36" s="66">
        <f t="shared" si="251"/>
        <v>0</v>
      </c>
      <c r="X36" s="66">
        <f t="shared" si="251"/>
        <v>0</v>
      </c>
      <c r="Y36" s="66">
        <f t="shared" si="251"/>
        <v>0</v>
      </c>
      <c r="Z36" s="66">
        <f t="shared" si="251"/>
        <v>0</v>
      </c>
      <c r="AA36" s="66">
        <f t="shared" si="251"/>
        <v>0</v>
      </c>
      <c r="AB36" s="66">
        <f t="shared" si="251"/>
        <v>0</v>
      </c>
      <c r="AC36" s="66">
        <f t="shared" si="251"/>
        <v>0</v>
      </c>
      <c r="AD36" s="66">
        <f t="shared" si="251"/>
        <v>0</v>
      </c>
      <c r="AE36" s="66">
        <f t="shared" si="251"/>
        <v>0</v>
      </c>
      <c r="AF36" s="66">
        <f t="shared" si="251"/>
        <v>0</v>
      </c>
      <c r="AG36" s="66">
        <f t="shared" si="251"/>
        <v>591622.1</v>
      </c>
      <c r="AH36" s="66">
        <f t="shared" si="251"/>
        <v>0</v>
      </c>
      <c r="AI36" s="66">
        <f t="shared" si="251"/>
        <v>0</v>
      </c>
      <c r="AJ36" s="66">
        <f t="shared" si="251"/>
        <v>0</v>
      </c>
      <c r="AK36" s="66">
        <f t="shared" si="251"/>
        <v>0</v>
      </c>
      <c r="AL36" s="66">
        <f t="shared" si="251"/>
        <v>0</v>
      </c>
      <c r="AM36" s="66">
        <f t="shared" si="251"/>
        <v>0</v>
      </c>
      <c r="AN36" s="66">
        <f t="shared" si="251"/>
        <v>0</v>
      </c>
      <c r="AO36" s="66">
        <f t="shared" si="251"/>
        <v>0</v>
      </c>
      <c r="AP36" s="66">
        <f t="shared" si="251"/>
        <v>0</v>
      </c>
      <c r="AQ36" s="66">
        <f t="shared" si="251"/>
        <v>0</v>
      </c>
      <c r="AR36" s="66">
        <f t="shared" si="251"/>
        <v>0</v>
      </c>
      <c r="AS36" s="66">
        <f t="shared" si="251"/>
        <v>0</v>
      </c>
      <c r="AT36" s="66">
        <f t="shared" si="251"/>
        <v>0</v>
      </c>
      <c r="AU36" s="66">
        <f t="shared" si="251"/>
        <v>596130</v>
      </c>
      <c r="AV36" s="66">
        <f t="shared" si="251"/>
        <v>0</v>
      </c>
      <c r="AW36" s="66">
        <f t="shared" si="251"/>
        <v>0</v>
      </c>
      <c r="AX36" s="66">
        <f t="shared" si="251"/>
        <v>0</v>
      </c>
      <c r="AY36" s="66">
        <f t="shared" si="251"/>
        <v>0</v>
      </c>
      <c r="AZ36" s="66">
        <f t="shared" si="251"/>
        <v>0</v>
      </c>
      <c r="BA36" s="66">
        <f t="shared" si="251"/>
        <v>0</v>
      </c>
      <c r="BB36" s="66">
        <f t="shared" si="251"/>
        <v>0</v>
      </c>
      <c r="BC36" s="66">
        <f t="shared" si="251"/>
        <v>0</v>
      </c>
      <c r="BD36" s="66">
        <f t="shared" si="251"/>
        <v>0</v>
      </c>
      <c r="BE36" s="66">
        <f t="shared" si="251"/>
        <v>0</v>
      </c>
      <c r="BF36" s="66">
        <f t="shared" si="251"/>
        <v>0</v>
      </c>
      <c r="BG36" s="66">
        <f t="shared" si="251"/>
        <v>0</v>
      </c>
      <c r="BH36" s="66">
        <f t="shared" si="251"/>
        <v>0</v>
      </c>
      <c r="BI36" s="66">
        <f t="shared" si="251"/>
        <v>0</v>
      </c>
      <c r="BJ36" s="66">
        <f t="shared" si="251"/>
        <v>0</v>
      </c>
      <c r="BK36" s="66">
        <f t="shared" si="251"/>
        <v>0</v>
      </c>
      <c r="BL36" s="66">
        <f t="shared" si="251"/>
        <v>0</v>
      </c>
      <c r="BM36" s="66">
        <f t="shared" si="251"/>
        <v>0</v>
      </c>
      <c r="BN36" s="66">
        <f t="shared" si="251"/>
        <v>0</v>
      </c>
      <c r="BO36" s="66">
        <f t="shared" si="251"/>
        <v>0</v>
      </c>
      <c r="BP36" s="66">
        <f t="shared" si="251"/>
        <v>0</v>
      </c>
      <c r="BQ36" s="66">
        <f t="shared" si="251"/>
        <v>0</v>
      </c>
      <c r="BR36" s="66">
        <f t="shared" ref="BR36:ED36" si="252">BR37</f>
        <v>0</v>
      </c>
      <c r="BS36" s="66">
        <f t="shared" si="252"/>
        <v>0</v>
      </c>
      <c r="BT36" s="66">
        <f t="shared" si="252"/>
        <v>0</v>
      </c>
      <c r="BU36" s="66">
        <f t="shared" si="252"/>
        <v>0</v>
      </c>
      <c r="BV36" s="66">
        <f t="shared" si="252"/>
        <v>0</v>
      </c>
      <c r="BW36" s="66">
        <f t="shared" si="252"/>
        <v>0</v>
      </c>
      <c r="BX36" s="66">
        <f t="shared" si="252"/>
        <v>596130</v>
      </c>
      <c r="BY36" s="66">
        <f t="shared" si="252"/>
        <v>0</v>
      </c>
      <c r="BZ36" s="66">
        <f t="shared" si="252"/>
        <v>0</v>
      </c>
      <c r="CA36" s="66">
        <f t="shared" si="252"/>
        <v>0</v>
      </c>
      <c r="CB36" s="66">
        <f t="shared" si="252"/>
        <v>0</v>
      </c>
      <c r="CC36" s="66">
        <f t="shared" si="252"/>
        <v>0</v>
      </c>
      <c r="CD36" s="66">
        <f t="shared" si="252"/>
        <v>0</v>
      </c>
      <c r="CE36" s="66">
        <f t="shared" si="252"/>
        <v>0</v>
      </c>
      <c r="CF36" s="66">
        <f t="shared" si="252"/>
        <v>0</v>
      </c>
      <c r="CG36" s="66">
        <f t="shared" si="252"/>
        <v>0</v>
      </c>
      <c r="CH36" s="66">
        <f t="shared" si="252"/>
        <v>0</v>
      </c>
      <c r="CI36" s="66">
        <f t="shared" si="252"/>
        <v>0</v>
      </c>
      <c r="CJ36" s="66">
        <f t="shared" si="252"/>
        <v>0</v>
      </c>
      <c r="CK36" s="66">
        <f t="shared" si="252"/>
        <v>0</v>
      </c>
      <c r="CL36" s="66">
        <f t="shared" si="252"/>
        <v>596130</v>
      </c>
      <c r="CM36" s="66">
        <f t="shared" si="252"/>
        <v>0</v>
      </c>
      <c r="CN36" s="66">
        <f t="shared" si="252"/>
        <v>0</v>
      </c>
      <c r="CO36" s="66">
        <f t="shared" si="252"/>
        <v>0</v>
      </c>
      <c r="CP36" s="66">
        <f t="shared" si="252"/>
        <v>0</v>
      </c>
      <c r="CQ36" s="66">
        <f t="shared" si="252"/>
        <v>0</v>
      </c>
      <c r="CR36" s="66">
        <f t="shared" si="252"/>
        <v>0</v>
      </c>
      <c r="CS36" s="66">
        <f t="shared" si="252"/>
        <v>0</v>
      </c>
      <c r="CT36" s="66">
        <f t="shared" si="252"/>
        <v>0</v>
      </c>
      <c r="CU36" s="66">
        <f t="shared" si="252"/>
        <v>0</v>
      </c>
      <c r="CV36" s="66">
        <f t="shared" si="252"/>
        <v>0</v>
      </c>
      <c r="CW36" s="66">
        <f t="shared" si="252"/>
        <v>0</v>
      </c>
      <c r="CX36" s="66">
        <f t="shared" si="252"/>
        <v>0</v>
      </c>
      <c r="CY36" s="66">
        <f t="shared" si="252"/>
        <v>0</v>
      </c>
      <c r="CZ36" s="66">
        <f t="shared" si="252"/>
        <v>0</v>
      </c>
      <c r="DA36" s="66">
        <f t="shared" si="252"/>
        <v>0</v>
      </c>
      <c r="DB36" s="66">
        <f t="shared" si="252"/>
        <v>0</v>
      </c>
      <c r="DC36" s="66">
        <f t="shared" si="252"/>
        <v>0</v>
      </c>
      <c r="DD36" s="66">
        <f t="shared" si="252"/>
        <v>0</v>
      </c>
      <c r="DE36" s="66">
        <f t="shared" si="252"/>
        <v>0</v>
      </c>
      <c r="DF36" s="66">
        <f t="shared" si="252"/>
        <v>0</v>
      </c>
      <c r="DG36" s="66">
        <f t="shared" si="252"/>
        <v>0</v>
      </c>
      <c r="DH36" s="66">
        <f t="shared" si="252"/>
        <v>0</v>
      </c>
      <c r="DI36" s="66">
        <f t="shared" si="252"/>
        <v>0</v>
      </c>
      <c r="DJ36" s="66">
        <f t="shared" si="252"/>
        <v>0</v>
      </c>
      <c r="DK36" s="66">
        <f t="shared" si="252"/>
        <v>0</v>
      </c>
      <c r="DL36" s="66">
        <f t="shared" si="252"/>
        <v>0</v>
      </c>
      <c r="DM36" s="66">
        <f t="shared" si="252"/>
        <v>0</v>
      </c>
      <c r="DN36" s="66">
        <f t="shared" si="252"/>
        <v>0</v>
      </c>
      <c r="DO36" s="66">
        <f t="shared" si="252"/>
        <v>0</v>
      </c>
      <c r="DP36" s="66">
        <f t="shared" si="252"/>
        <v>596130</v>
      </c>
      <c r="DQ36" s="66">
        <f t="shared" si="252"/>
        <v>0</v>
      </c>
      <c r="DR36" s="66">
        <f t="shared" si="252"/>
        <v>0</v>
      </c>
      <c r="DS36" s="66">
        <f t="shared" si="252"/>
        <v>0</v>
      </c>
      <c r="DT36" s="66">
        <f t="shared" si="252"/>
        <v>0</v>
      </c>
      <c r="DU36" s="66">
        <f t="shared" si="252"/>
        <v>0</v>
      </c>
      <c r="DV36" s="66">
        <f t="shared" si="252"/>
        <v>0</v>
      </c>
      <c r="DW36" s="66">
        <f t="shared" si="252"/>
        <v>0</v>
      </c>
      <c r="DX36" s="66">
        <f t="shared" si="252"/>
        <v>0</v>
      </c>
      <c r="DY36" s="66">
        <f t="shared" si="252"/>
        <v>0</v>
      </c>
      <c r="DZ36" s="66">
        <f t="shared" si="252"/>
        <v>0</v>
      </c>
      <c r="EA36" s="66">
        <f t="shared" si="252"/>
        <v>0</v>
      </c>
      <c r="EB36" s="66">
        <f t="shared" si="252"/>
        <v>0</v>
      </c>
      <c r="EC36" s="66">
        <f t="shared" si="252"/>
        <v>0</v>
      </c>
      <c r="ED36" s="66">
        <f t="shared" si="252"/>
        <v>596130</v>
      </c>
      <c r="EE36" s="66">
        <f t="shared" ref="EE36:GQ36" si="253">EE37</f>
        <v>0</v>
      </c>
      <c r="EF36" s="66">
        <f t="shared" si="253"/>
        <v>0</v>
      </c>
      <c r="EG36" s="66">
        <f t="shared" si="253"/>
        <v>0</v>
      </c>
      <c r="EH36" s="66">
        <f t="shared" si="253"/>
        <v>0</v>
      </c>
      <c r="EI36" s="66">
        <f t="shared" si="253"/>
        <v>0</v>
      </c>
      <c r="EJ36" s="66">
        <f t="shared" si="253"/>
        <v>0</v>
      </c>
      <c r="EK36" s="66">
        <f t="shared" si="253"/>
        <v>0</v>
      </c>
      <c r="EL36" s="66">
        <f t="shared" si="253"/>
        <v>0</v>
      </c>
      <c r="EM36" s="66">
        <f t="shared" si="253"/>
        <v>0</v>
      </c>
      <c r="EN36" s="66">
        <f t="shared" si="253"/>
        <v>0</v>
      </c>
      <c r="EO36" s="66">
        <f t="shared" si="253"/>
        <v>0</v>
      </c>
      <c r="EP36" s="66">
        <f t="shared" si="253"/>
        <v>0</v>
      </c>
      <c r="EQ36" s="66">
        <f t="shared" si="253"/>
        <v>0</v>
      </c>
      <c r="ER36" s="66">
        <f t="shared" si="253"/>
        <v>0</v>
      </c>
      <c r="ES36" s="66">
        <f t="shared" si="253"/>
        <v>0</v>
      </c>
      <c r="ET36" s="66">
        <f t="shared" si="253"/>
        <v>0</v>
      </c>
      <c r="EU36" s="66">
        <f t="shared" si="253"/>
        <v>0</v>
      </c>
      <c r="EV36" s="66">
        <f t="shared" si="253"/>
        <v>0</v>
      </c>
      <c r="EW36" s="66">
        <f t="shared" si="253"/>
        <v>0</v>
      </c>
      <c r="EX36" s="66">
        <f t="shared" si="253"/>
        <v>0</v>
      </c>
      <c r="EY36" s="66">
        <f t="shared" si="253"/>
        <v>0</v>
      </c>
      <c r="EZ36" s="66">
        <f t="shared" si="253"/>
        <v>0</v>
      </c>
      <c r="FA36" s="66">
        <f t="shared" si="253"/>
        <v>0</v>
      </c>
      <c r="FB36" s="66">
        <f t="shared" si="253"/>
        <v>0</v>
      </c>
      <c r="FC36" s="66">
        <f t="shared" si="253"/>
        <v>0</v>
      </c>
      <c r="FD36" s="66">
        <f t="shared" si="253"/>
        <v>0</v>
      </c>
      <c r="FE36" s="66">
        <f t="shared" si="253"/>
        <v>0</v>
      </c>
      <c r="FF36" s="66">
        <f t="shared" si="253"/>
        <v>0</v>
      </c>
      <c r="FG36" s="66">
        <f t="shared" si="253"/>
        <v>0</v>
      </c>
      <c r="FH36" s="66">
        <f t="shared" si="253"/>
        <v>596130</v>
      </c>
      <c r="FI36" s="66">
        <f t="shared" si="253"/>
        <v>0</v>
      </c>
      <c r="FJ36" s="66">
        <f t="shared" si="253"/>
        <v>0</v>
      </c>
      <c r="FK36" s="66">
        <f t="shared" si="253"/>
        <v>0</v>
      </c>
      <c r="FL36" s="66">
        <f t="shared" si="253"/>
        <v>0</v>
      </c>
      <c r="FM36" s="66">
        <f t="shared" si="253"/>
        <v>0</v>
      </c>
      <c r="FN36" s="66">
        <f t="shared" si="253"/>
        <v>0</v>
      </c>
      <c r="FO36" s="66">
        <f t="shared" si="253"/>
        <v>0</v>
      </c>
      <c r="FP36" s="66">
        <f t="shared" si="253"/>
        <v>0</v>
      </c>
      <c r="FQ36" s="66">
        <f t="shared" si="253"/>
        <v>0</v>
      </c>
      <c r="FR36" s="66">
        <f t="shared" si="253"/>
        <v>0</v>
      </c>
      <c r="FS36" s="66">
        <f t="shared" si="253"/>
        <v>0</v>
      </c>
      <c r="FT36" s="66">
        <f t="shared" si="253"/>
        <v>0</v>
      </c>
      <c r="FU36" s="66">
        <f t="shared" si="253"/>
        <v>0</v>
      </c>
      <c r="FV36" s="66">
        <f t="shared" si="253"/>
        <v>596130</v>
      </c>
      <c r="FW36" s="66">
        <f t="shared" si="253"/>
        <v>0</v>
      </c>
      <c r="FX36" s="66">
        <f t="shared" si="253"/>
        <v>0</v>
      </c>
      <c r="FY36" s="66">
        <f t="shared" si="253"/>
        <v>0</v>
      </c>
      <c r="FZ36" s="66">
        <f t="shared" si="253"/>
        <v>0</v>
      </c>
      <c r="GA36" s="66">
        <f t="shared" si="253"/>
        <v>0</v>
      </c>
      <c r="GB36" s="66">
        <f t="shared" si="253"/>
        <v>0</v>
      </c>
      <c r="GC36" s="66">
        <f t="shared" si="253"/>
        <v>0</v>
      </c>
      <c r="GD36" s="66">
        <f t="shared" si="253"/>
        <v>0</v>
      </c>
      <c r="GE36" s="66">
        <f t="shared" si="253"/>
        <v>0</v>
      </c>
      <c r="GF36" s="66">
        <f t="shared" si="253"/>
        <v>0</v>
      </c>
      <c r="GG36" s="66">
        <f t="shared" si="253"/>
        <v>0</v>
      </c>
      <c r="GH36" s="66">
        <f t="shared" si="253"/>
        <v>0</v>
      </c>
      <c r="GI36" s="66">
        <f t="shared" si="253"/>
        <v>0</v>
      </c>
      <c r="GJ36" s="66">
        <f t="shared" si="253"/>
        <v>0</v>
      </c>
      <c r="GK36" s="66">
        <f t="shared" si="253"/>
        <v>0</v>
      </c>
      <c r="GL36" s="66">
        <f t="shared" si="253"/>
        <v>0</v>
      </c>
      <c r="GM36" s="66">
        <f t="shared" si="253"/>
        <v>0</v>
      </c>
      <c r="GN36" s="66">
        <f t="shared" si="253"/>
        <v>0</v>
      </c>
      <c r="GO36" s="66">
        <f t="shared" si="253"/>
        <v>0</v>
      </c>
      <c r="GP36" s="66">
        <f t="shared" si="253"/>
        <v>0</v>
      </c>
      <c r="GQ36" s="66">
        <f t="shared" si="253"/>
        <v>0</v>
      </c>
      <c r="GR36" s="66">
        <f t="shared" ref="GR36:HM36" si="254">GR37</f>
        <v>0</v>
      </c>
      <c r="GS36" s="66">
        <f t="shared" si="254"/>
        <v>0</v>
      </c>
      <c r="GT36" s="66">
        <f t="shared" si="254"/>
        <v>0</v>
      </c>
      <c r="GU36" s="66">
        <f t="shared" si="254"/>
        <v>0</v>
      </c>
      <c r="GV36" s="66">
        <f t="shared" si="254"/>
        <v>0</v>
      </c>
      <c r="GW36" s="66">
        <f t="shared" si="254"/>
        <v>0</v>
      </c>
      <c r="GX36" s="66">
        <f t="shared" si="254"/>
        <v>0</v>
      </c>
      <c r="GY36" s="66">
        <f t="shared" si="254"/>
        <v>0</v>
      </c>
      <c r="GZ36" s="66">
        <f t="shared" si="254"/>
        <v>596130</v>
      </c>
      <c r="HA36" s="66">
        <f t="shared" si="254"/>
        <v>0</v>
      </c>
      <c r="HB36" s="66">
        <f t="shared" si="254"/>
        <v>0</v>
      </c>
      <c r="HC36" s="66">
        <f t="shared" si="254"/>
        <v>0</v>
      </c>
      <c r="HD36" s="66">
        <f t="shared" si="254"/>
        <v>0</v>
      </c>
      <c r="HE36" s="66">
        <f t="shared" si="254"/>
        <v>0</v>
      </c>
      <c r="HF36" s="66">
        <f t="shared" si="254"/>
        <v>0</v>
      </c>
      <c r="HG36" s="66">
        <f t="shared" si="254"/>
        <v>0</v>
      </c>
      <c r="HH36" s="66">
        <f t="shared" si="254"/>
        <v>0</v>
      </c>
      <c r="HI36" s="66">
        <f t="shared" si="254"/>
        <v>0</v>
      </c>
      <c r="HJ36" s="66">
        <f t="shared" si="254"/>
        <v>0</v>
      </c>
      <c r="HK36" s="66">
        <f t="shared" si="254"/>
        <v>0</v>
      </c>
      <c r="HL36" s="66">
        <f t="shared" si="254"/>
        <v>0</v>
      </c>
      <c r="HM36" s="66">
        <f t="shared" si="254"/>
        <v>0</v>
      </c>
    </row>
    <row r="37" spans="1:221" s="16" customFormat="1" ht="66" customHeight="1">
      <c r="A37" s="206"/>
      <c r="B37" s="12">
        <v>11001</v>
      </c>
      <c r="C37" s="160" t="s">
        <v>151</v>
      </c>
      <c r="D37" s="155">
        <f t="shared" ref="D37" si="255">SUM(E37:AT37)</f>
        <v>591622.1</v>
      </c>
      <c r="E37" s="4"/>
      <c r="F37" s="4"/>
      <c r="G37" s="4"/>
      <c r="H37" s="4"/>
      <c r="I37" s="4"/>
      <c r="J37" s="4"/>
      <c r="K37" s="4"/>
      <c r="L37" s="4"/>
      <c r="M37" s="10"/>
      <c r="N37" s="4"/>
      <c r="O37" s="4"/>
      <c r="P37" s="4"/>
      <c r="Q37" s="4"/>
      <c r="R37" s="10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>
        <v>591622.1</v>
      </c>
      <c r="AH37" s="4"/>
      <c r="AI37" s="10"/>
      <c r="AJ37" s="4"/>
      <c r="AK37" s="4"/>
      <c r="AL37" s="10"/>
      <c r="AM37" s="4"/>
      <c r="AN37" s="4"/>
      <c r="AO37" s="4"/>
      <c r="AP37" s="4"/>
      <c r="AQ37" s="4"/>
      <c r="AR37" s="14"/>
      <c r="AS37" s="14"/>
      <c r="AT37" s="14"/>
      <c r="AU37" s="66">
        <f t="shared" ref="AU37" si="256">SUM(AV37:CK37)</f>
        <v>596130</v>
      </c>
      <c r="AV37" s="4"/>
      <c r="AW37" s="4"/>
      <c r="AX37" s="4"/>
      <c r="AY37" s="4"/>
      <c r="AZ37" s="4"/>
      <c r="BA37" s="4"/>
      <c r="BB37" s="4"/>
      <c r="BC37" s="4"/>
      <c r="BD37" s="10"/>
      <c r="BE37" s="4"/>
      <c r="BF37" s="4"/>
      <c r="BG37" s="4"/>
      <c r="BH37" s="4"/>
      <c r="BI37" s="10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>
        <v>596130</v>
      </c>
      <c r="BY37" s="4"/>
      <c r="BZ37" s="10"/>
      <c r="CA37" s="4"/>
      <c r="CB37" s="4"/>
      <c r="CC37" s="10"/>
      <c r="CD37" s="4"/>
      <c r="CE37" s="4"/>
      <c r="CF37" s="4"/>
      <c r="CG37" s="4"/>
      <c r="CH37" s="4"/>
      <c r="CI37" s="4"/>
      <c r="CJ37" s="4"/>
      <c r="CK37" s="4"/>
      <c r="CL37" s="66">
        <f t="shared" ref="CL37" si="257">SUM(CM37:EC37)</f>
        <v>596130</v>
      </c>
      <c r="CM37" s="4"/>
      <c r="CN37" s="4"/>
      <c r="CO37" s="4"/>
      <c r="CP37" s="4"/>
      <c r="CQ37" s="4"/>
      <c r="CR37" s="4"/>
      <c r="CS37" s="4"/>
      <c r="CT37" s="4"/>
      <c r="CU37" s="10"/>
      <c r="CV37" s="4"/>
      <c r="CW37" s="4"/>
      <c r="CX37" s="4"/>
      <c r="CY37" s="4"/>
      <c r="CZ37" s="10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>
        <v>596130</v>
      </c>
      <c r="DQ37" s="4"/>
      <c r="DR37" s="10"/>
      <c r="DS37" s="4"/>
      <c r="DT37" s="4"/>
      <c r="DU37" s="10"/>
      <c r="DV37" s="4"/>
      <c r="DW37" s="4"/>
      <c r="DX37" s="4"/>
      <c r="DY37" s="4"/>
      <c r="DZ37" s="4"/>
      <c r="EA37" s="4"/>
      <c r="EB37" s="4"/>
      <c r="EC37" s="4"/>
      <c r="ED37" s="66">
        <f t="shared" ref="ED37" si="258">SUM(EE37:FU37)</f>
        <v>596130</v>
      </c>
      <c r="EE37" s="4"/>
      <c r="EF37" s="4"/>
      <c r="EG37" s="4"/>
      <c r="EH37" s="4"/>
      <c r="EI37" s="4"/>
      <c r="EJ37" s="4"/>
      <c r="EK37" s="4"/>
      <c r="EL37" s="4"/>
      <c r="EM37" s="10"/>
      <c r="EN37" s="4"/>
      <c r="EO37" s="4"/>
      <c r="EP37" s="4"/>
      <c r="EQ37" s="4"/>
      <c r="ER37" s="10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>
        <v>596130</v>
      </c>
      <c r="FI37" s="4"/>
      <c r="FJ37" s="10"/>
      <c r="FK37" s="4"/>
      <c r="FL37" s="4"/>
      <c r="FM37" s="10"/>
      <c r="FN37" s="4"/>
      <c r="FO37" s="4"/>
      <c r="FP37" s="4"/>
      <c r="FQ37" s="4"/>
      <c r="FR37" s="4"/>
      <c r="FS37" s="4"/>
      <c r="FT37" s="4"/>
      <c r="FU37" s="4"/>
      <c r="FV37" s="66">
        <f t="shared" ref="FV37" si="259">SUM(FW37:HM37)</f>
        <v>596130</v>
      </c>
      <c r="FW37" s="4"/>
      <c r="FX37" s="4"/>
      <c r="FY37" s="4"/>
      <c r="FZ37" s="4"/>
      <c r="GA37" s="4"/>
      <c r="GB37" s="4"/>
      <c r="GC37" s="4"/>
      <c r="GD37" s="4"/>
      <c r="GE37" s="10"/>
      <c r="GF37" s="4"/>
      <c r="GG37" s="4"/>
      <c r="GH37" s="4"/>
      <c r="GI37" s="4"/>
      <c r="GJ37" s="10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>
        <v>596130</v>
      </c>
      <c r="HA37" s="4"/>
      <c r="HB37" s="10"/>
      <c r="HC37" s="4"/>
      <c r="HD37" s="4"/>
      <c r="HE37" s="10"/>
      <c r="HF37" s="4"/>
      <c r="HG37" s="4"/>
      <c r="HH37" s="4"/>
      <c r="HI37" s="4"/>
      <c r="HJ37" s="4"/>
      <c r="HK37" s="4"/>
      <c r="HL37" s="4"/>
      <c r="HM37" s="4"/>
    </row>
    <row r="38" spans="1:221" ht="18" customHeight="1">
      <c r="A38" s="207"/>
      <c r="B38" s="207"/>
      <c r="C38" s="20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200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200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200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</row>
    <row r="39" spans="1:221" s="16" customFormat="1" ht="38.25" customHeight="1">
      <c r="A39" s="208"/>
      <c r="B39" s="208"/>
      <c r="C39" s="208"/>
      <c r="D39" s="154" t="s">
        <v>0</v>
      </c>
      <c r="E39" s="3" t="s">
        <v>33</v>
      </c>
      <c r="F39" s="3" t="s">
        <v>34</v>
      </c>
      <c r="G39" s="3" t="s">
        <v>35</v>
      </c>
      <c r="H39" s="3" t="s">
        <v>36</v>
      </c>
      <c r="I39" s="3" t="s">
        <v>37</v>
      </c>
      <c r="J39" s="3" t="s">
        <v>38</v>
      </c>
      <c r="K39" s="3" t="s">
        <v>39</v>
      </c>
      <c r="L39" s="3" t="s">
        <v>40</v>
      </c>
      <c r="M39" s="9" t="s">
        <v>110</v>
      </c>
      <c r="N39" s="3" t="s">
        <v>41</v>
      </c>
      <c r="O39" s="3" t="s">
        <v>52</v>
      </c>
      <c r="P39" s="3" t="s">
        <v>42</v>
      </c>
      <c r="Q39" s="3" t="s">
        <v>43</v>
      </c>
      <c r="R39" s="9" t="s">
        <v>109</v>
      </c>
      <c r="S39" s="3" t="s">
        <v>44</v>
      </c>
      <c r="T39" s="3" t="s">
        <v>45</v>
      </c>
      <c r="U39" s="3" t="s">
        <v>53</v>
      </c>
      <c r="V39" s="3" t="s">
        <v>46</v>
      </c>
      <c r="W39" s="3" t="s">
        <v>47</v>
      </c>
      <c r="X39" s="3" t="s">
        <v>48</v>
      </c>
      <c r="Y39" s="3" t="s">
        <v>49</v>
      </c>
      <c r="Z39" s="3" t="s">
        <v>50</v>
      </c>
      <c r="AA39" s="3" t="s">
        <v>51</v>
      </c>
      <c r="AB39" s="3" t="s">
        <v>54</v>
      </c>
      <c r="AC39" s="3" t="s">
        <v>55</v>
      </c>
      <c r="AD39" s="3" t="s">
        <v>56</v>
      </c>
      <c r="AE39" s="3" t="s">
        <v>57</v>
      </c>
      <c r="AF39" s="3" t="s">
        <v>58</v>
      </c>
      <c r="AG39" s="3" t="s">
        <v>59</v>
      </c>
      <c r="AH39" s="3" t="s">
        <v>60</v>
      </c>
      <c r="AI39" s="9" t="s">
        <v>108</v>
      </c>
      <c r="AJ39" s="3" t="s">
        <v>61</v>
      </c>
      <c r="AK39" s="3" t="s">
        <v>62</v>
      </c>
      <c r="AL39" s="9" t="s">
        <v>111</v>
      </c>
      <c r="AM39" s="3" t="s">
        <v>63</v>
      </c>
      <c r="AN39" s="3" t="s">
        <v>64</v>
      </c>
      <c r="AO39" s="3" t="s">
        <v>65</v>
      </c>
      <c r="AP39" s="3" t="s">
        <v>66</v>
      </c>
      <c r="AQ39" s="3" t="s">
        <v>67</v>
      </c>
      <c r="AR39" s="3" t="s">
        <v>68</v>
      </c>
      <c r="AS39" s="3" t="s">
        <v>69</v>
      </c>
      <c r="AT39" s="3" t="s">
        <v>70</v>
      </c>
      <c r="AU39" s="3" t="s">
        <v>0</v>
      </c>
      <c r="AV39" s="3" t="s">
        <v>33</v>
      </c>
      <c r="AW39" s="3" t="s">
        <v>34</v>
      </c>
      <c r="AX39" s="3" t="s">
        <v>35</v>
      </c>
      <c r="AY39" s="3" t="s">
        <v>36</v>
      </c>
      <c r="AZ39" s="3" t="s">
        <v>37</v>
      </c>
      <c r="BA39" s="3" t="s">
        <v>38</v>
      </c>
      <c r="BB39" s="3" t="s">
        <v>39</v>
      </c>
      <c r="BC39" s="3" t="s">
        <v>40</v>
      </c>
      <c r="BD39" s="9" t="s">
        <v>110</v>
      </c>
      <c r="BE39" s="3" t="s">
        <v>41</v>
      </c>
      <c r="BF39" s="3" t="s">
        <v>52</v>
      </c>
      <c r="BG39" s="3" t="s">
        <v>42</v>
      </c>
      <c r="BH39" s="3" t="s">
        <v>43</v>
      </c>
      <c r="BI39" s="9" t="s">
        <v>109</v>
      </c>
      <c r="BJ39" s="3" t="s">
        <v>44</v>
      </c>
      <c r="BK39" s="3" t="s">
        <v>45</v>
      </c>
      <c r="BL39" s="3" t="s">
        <v>53</v>
      </c>
      <c r="BM39" s="3" t="s">
        <v>46</v>
      </c>
      <c r="BN39" s="3" t="s">
        <v>47</v>
      </c>
      <c r="BO39" s="3" t="s">
        <v>48</v>
      </c>
      <c r="BP39" s="3" t="s">
        <v>49</v>
      </c>
      <c r="BQ39" s="3" t="s">
        <v>50</v>
      </c>
      <c r="BR39" s="3" t="s">
        <v>51</v>
      </c>
      <c r="BS39" s="3" t="s">
        <v>54</v>
      </c>
      <c r="BT39" s="3" t="s">
        <v>55</v>
      </c>
      <c r="BU39" s="3" t="s">
        <v>56</v>
      </c>
      <c r="BV39" s="3" t="s">
        <v>57</v>
      </c>
      <c r="BW39" s="3" t="s">
        <v>58</v>
      </c>
      <c r="BX39" s="3" t="s">
        <v>59</v>
      </c>
      <c r="BY39" s="3" t="s">
        <v>60</v>
      </c>
      <c r="BZ39" s="9" t="s">
        <v>108</v>
      </c>
      <c r="CA39" s="3" t="s">
        <v>61</v>
      </c>
      <c r="CB39" s="3" t="s">
        <v>62</v>
      </c>
      <c r="CC39" s="9" t="s">
        <v>111</v>
      </c>
      <c r="CD39" s="3" t="s">
        <v>63</v>
      </c>
      <c r="CE39" s="3" t="s">
        <v>64</v>
      </c>
      <c r="CF39" s="3" t="s">
        <v>65</v>
      </c>
      <c r="CG39" s="3" t="s">
        <v>66</v>
      </c>
      <c r="CH39" s="3" t="s">
        <v>67</v>
      </c>
      <c r="CI39" s="3" t="s">
        <v>68</v>
      </c>
      <c r="CJ39" s="3" t="s">
        <v>69</v>
      </c>
      <c r="CK39" s="3" t="s">
        <v>70</v>
      </c>
      <c r="CL39" s="3" t="s">
        <v>0</v>
      </c>
      <c r="CM39" s="3" t="s">
        <v>33</v>
      </c>
      <c r="CN39" s="3" t="s">
        <v>34</v>
      </c>
      <c r="CO39" s="3" t="s">
        <v>35</v>
      </c>
      <c r="CP39" s="3" t="s">
        <v>36</v>
      </c>
      <c r="CQ39" s="3" t="s">
        <v>37</v>
      </c>
      <c r="CR39" s="3" t="s">
        <v>38</v>
      </c>
      <c r="CS39" s="3" t="s">
        <v>39</v>
      </c>
      <c r="CT39" s="3" t="s">
        <v>40</v>
      </c>
      <c r="CU39" s="9" t="s">
        <v>110</v>
      </c>
      <c r="CV39" s="3" t="s">
        <v>41</v>
      </c>
      <c r="CW39" s="3" t="s">
        <v>52</v>
      </c>
      <c r="CX39" s="3" t="s">
        <v>42</v>
      </c>
      <c r="CY39" s="3" t="s">
        <v>43</v>
      </c>
      <c r="CZ39" s="9" t="s">
        <v>109</v>
      </c>
      <c r="DA39" s="3" t="s">
        <v>44</v>
      </c>
      <c r="DB39" s="3" t="s">
        <v>45</v>
      </c>
      <c r="DC39" s="3" t="s">
        <v>53</v>
      </c>
      <c r="DD39" s="3" t="s">
        <v>46</v>
      </c>
      <c r="DE39" s="3" t="s">
        <v>47</v>
      </c>
      <c r="DF39" s="3" t="s">
        <v>48</v>
      </c>
      <c r="DG39" s="3" t="s">
        <v>49</v>
      </c>
      <c r="DH39" s="3" t="s">
        <v>50</v>
      </c>
      <c r="DI39" s="3" t="s">
        <v>51</v>
      </c>
      <c r="DJ39" s="3" t="s">
        <v>51</v>
      </c>
      <c r="DK39" s="3" t="s">
        <v>54</v>
      </c>
      <c r="DL39" s="3" t="s">
        <v>55</v>
      </c>
      <c r="DM39" s="3" t="s">
        <v>56</v>
      </c>
      <c r="DN39" s="3" t="s">
        <v>57</v>
      </c>
      <c r="DO39" s="3" t="s">
        <v>58</v>
      </c>
      <c r="DP39" s="3" t="s">
        <v>59</v>
      </c>
      <c r="DQ39" s="3" t="s">
        <v>60</v>
      </c>
      <c r="DR39" s="9" t="s">
        <v>108</v>
      </c>
      <c r="DS39" s="3" t="s">
        <v>61</v>
      </c>
      <c r="DT39" s="3" t="s">
        <v>62</v>
      </c>
      <c r="DU39" s="9" t="s">
        <v>111</v>
      </c>
      <c r="DV39" s="3" t="s">
        <v>63</v>
      </c>
      <c r="DW39" s="3" t="s">
        <v>64</v>
      </c>
      <c r="DX39" s="3" t="s">
        <v>65</v>
      </c>
      <c r="DY39" s="3" t="s">
        <v>66</v>
      </c>
      <c r="DZ39" s="3" t="s">
        <v>67</v>
      </c>
      <c r="EA39" s="3" t="s">
        <v>68</v>
      </c>
      <c r="EB39" s="3" t="s">
        <v>69</v>
      </c>
      <c r="EC39" s="3" t="s">
        <v>70</v>
      </c>
      <c r="ED39" s="3" t="s">
        <v>0</v>
      </c>
      <c r="EE39" s="3" t="s">
        <v>33</v>
      </c>
      <c r="EF39" s="3" t="s">
        <v>34</v>
      </c>
      <c r="EG39" s="3" t="s">
        <v>35</v>
      </c>
      <c r="EH39" s="3" t="s">
        <v>36</v>
      </c>
      <c r="EI39" s="3" t="s">
        <v>37</v>
      </c>
      <c r="EJ39" s="3" t="s">
        <v>38</v>
      </c>
      <c r="EK39" s="3" t="s">
        <v>39</v>
      </c>
      <c r="EL39" s="3" t="s">
        <v>40</v>
      </c>
      <c r="EM39" s="9" t="s">
        <v>110</v>
      </c>
      <c r="EN39" s="3" t="s">
        <v>41</v>
      </c>
      <c r="EO39" s="3" t="s">
        <v>52</v>
      </c>
      <c r="EP39" s="3" t="s">
        <v>42</v>
      </c>
      <c r="EQ39" s="3" t="s">
        <v>43</v>
      </c>
      <c r="ER39" s="9" t="s">
        <v>109</v>
      </c>
      <c r="ES39" s="3" t="s">
        <v>44</v>
      </c>
      <c r="ET39" s="3" t="s">
        <v>45</v>
      </c>
      <c r="EU39" s="3" t="s">
        <v>53</v>
      </c>
      <c r="EV39" s="3" t="s">
        <v>46</v>
      </c>
      <c r="EW39" s="3" t="s">
        <v>47</v>
      </c>
      <c r="EX39" s="3" t="s">
        <v>48</v>
      </c>
      <c r="EY39" s="3" t="s">
        <v>49</v>
      </c>
      <c r="EZ39" s="3" t="s">
        <v>50</v>
      </c>
      <c r="FA39" s="3" t="s">
        <v>51</v>
      </c>
      <c r="FB39" s="3" t="s">
        <v>51</v>
      </c>
      <c r="FC39" s="3" t="s">
        <v>54</v>
      </c>
      <c r="FD39" s="3" t="s">
        <v>55</v>
      </c>
      <c r="FE39" s="3" t="s">
        <v>56</v>
      </c>
      <c r="FF39" s="3" t="s">
        <v>57</v>
      </c>
      <c r="FG39" s="3" t="s">
        <v>58</v>
      </c>
      <c r="FH39" s="3" t="s">
        <v>59</v>
      </c>
      <c r="FI39" s="3" t="s">
        <v>60</v>
      </c>
      <c r="FJ39" s="9" t="s">
        <v>108</v>
      </c>
      <c r="FK39" s="3" t="s">
        <v>61</v>
      </c>
      <c r="FL39" s="3" t="s">
        <v>62</v>
      </c>
      <c r="FM39" s="9" t="s">
        <v>111</v>
      </c>
      <c r="FN39" s="3" t="s">
        <v>63</v>
      </c>
      <c r="FO39" s="3" t="s">
        <v>64</v>
      </c>
      <c r="FP39" s="3" t="s">
        <v>65</v>
      </c>
      <c r="FQ39" s="3" t="s">
        <v>66</v>
      </c>
      <c r="FR39" s="3" t="s">
        <v>67</v>
      </c>
      <c r="FS39" s="3" t="s">
        <v>68</v>
      </c>
      <c r="FT39" s="3" t="s">
        <v>69</v>
      </c>
      <c r="FU39" s="3" t="s">
        <v>70</v>
      </c>
      <c r="FV39" s="3" t="s">
        <v>0</v>
      </c>
      <c r="FW39" s="3" t="s">
        <v>33</v>
      </c>
      <c r="FX39" s="3" t="s">
        <v>34</v>
      </c>
      <c r="FY39" s="3" t="s">
        <v>35</v>
      </c>
      <c r="FZ39" s="3" t="s">
        <v>36</v>
      </c>
      <c r="GA39" s="3" t="s">
        <v>37</v>
      </c>
      <c r="GB39" s="3" t="s">
        <v>38</v>
      </c>
      <c r="GC39" s="3" t="s">
        <v>39</v>
      </c>
      <c r="GD39" s="3" t="s">
        <v>40</v>
      </c>
      <c r="GE39" s="9" t="s">
        <v>110</v>
      </c>
      <c r="GF39" s="3" t="s">
        <v>41</v>
      </c>
      <c r="GG39" s="3" t="s">
        <v>52</v>
      </c>
      <c r="GH39" s="3" t="s">
        <v>42</v>
      </c>
      <c r="GI39" s="3" t="s">
        <v>43</v>
      </c>
      <c r="GJ39" s="9" t="s">
        <v>109</v>
      </c>
      <c r="GK39" s="3" t="s">
        <v>44</v>
      </c>
      <c r="GL39" s="3" t="s">
        <v>45</v>
      </c>
      <c r="GM39" s="3" t="s">
        <v>53</v>
      </c>
      <c r="GN39" s="3" t="s">
        <v>46</v>
      </c>
      <c r="GO39" s="3" t="s">
        <v>47</v>
      </c>
      <c r="GP39" s="3" t="s">
        <v>48</v>
      </c>
      <c r="GQ39" s="3" t="s">
        <v>49</v>
      </c>
      <c r="GR39" s="3" t="s">
        <v>50</v>
      </c>
      <c r="GS39" s="3" t="s">
        <v>51</v>
      </c>
      <c r="GT39" s="3" t="s">
        <v>51</v>
      </c>
      <c r="GU39" s="3" t="s">
        <v>54</v>
      </c>
      <c r="GV39" s="3" t="s">
        <v>55</v>
      </c>
      <c r="GW39" s="3" t="s">
        <v>56</v>
      </c>
      <c r="GX39" s="3" t="s">
        <v>57</v>
      </c>
      <c r="GY39" s="3" t="s">
        <v>58</v>
      </c>
      <c r="GZ39" s="3" t="s">
        <v>59</v>
      </c>
      <c r="HA39" s="3" t="s">
        <v>60</v>
      </c>
      <c r="HB39" s="9" t="s">
        <v>108</v>
      </c>
      <c r="HC39" s="3" t="s">
        <v>61</v>
      </c>
      <c r="HD39" s="3" t="s">
        <v>62</v>
      </c>
      <c r="HE39" s="9" t="s">
        <v>111</v>
      </c>
      <c r="HF39" s="3" t="s">
        <v>63</v>
      </c>
      <c r="HG39" s="3" t="s">
        <v>64</v>
      </c>
      <c r="HH39" s="3" t="s">
        <v>65</v>
      </c>
      <c r="HI39" s="3" t="s">
        <v>66</v>
      </c>
      <c r="HJ39" s="3" t="s">
        <v>67</v>
      </c>
      <c r="HK39" s="3" t="s">
        <v>68</v>
      </c>
      <c r="HL39" s="3" t="s">
        <v>69</v>
      </c>
      <c r="HM39" s="3" t="s">
        <v>70</v>
      </c>
    </row>
    <row r="40" spans="1:221" ht="52.5" customHeight="1">
      <c r="A40" s="59">
        <v>9003</v>
      </c>
      <c r="B40" s="67"/>
      <c r="C40" s="68" t="s">
        <v>96</v>
      </c>
      <c r="D40" s="155">
        <f>D41+D42+D43+D44</f>
        <v>323407.05</v>
      </c>
      <c r="E40" s="66">
        <f t="shared" ref="E40:BP40" si="260">E41+E42+E43+E44</f>
        <v>0</v>
      </c>
      <c r="F40" s="66">
        <f t="shared" si="260"/>
        <v>320872.09999999998</v>
      </c>
      <c r="G40" s="66">
        <f t="shared" si="260"/>
        <v>0</v>
      </c>
      <c r="H40" s="66">
        <f t="shared" si="260"/>
        <v>0</v>
      </c>
      <c r="I40" s="66">
        <f t="shared" si="260"/>
        <v>0</v>
      </c>
      <c r="J40" s="66">
        <f t="shared" si="260"/>
        <v>0</v>
      </c>
      <c r="K40" s="66">
        <f t="shared" si="260"/>
        <v>0</v>
      </c>
      <c r="L40" s="66">
        <f t="shared" si="260"/>
        <v>0</v>
      </c>
      <c r="M40" s="66">
        <f t="shared" si="260"/>
        <v>0</v>
      </c>
      <c r="N40" s="66">
        <f t="shared" si="260"/>
        <v>0</v>
      </c>
      <c r="O40" s="66">
        <f t="shared" si="260"/>
        <v>0</v>
      </c>
      <c r="P40" s="66">
        <f t="shared" si="260"/>
        <v>0</v>
      </c>
      <c r="Q40" s="66">
        <f t="shared" si="260"/>
        <v>0</v>
      </c>
      <c r="R40" s="66">
        <f t="shared" si="260"/>
        <v>0</v>
      </c>
      <c r="S40" s="66">
        <f t="shared" si="260"/>
        <v>0</v>
      </c>
      <c r="T40" s="66">
        <f t="shared" si="260"/>
        <v>0</v>
      </c>
      <c r="U40" s="66">
        <f t="shared" si="260"/>
        <v>0</v>
      </c>
      <c r="V40" s="66">
        <f t="shared" si="260"/>
        <v>2534.9499999999998</v>
      </c>
      <c r="W40" s="66">
        <f t="shared" si="260"/>
        <v>0</v>
      </c>
      <c r="X40" s="66">
        <f t="shared" si="260"/>
        <v>0</v>
      </c>
      <c r="Y40" s="66">
        <f t="shared" si="260"/>
        <v>0</v>
      </c>
      <c r="Z40" s="66">
        <f t="shared" si="260"/>
        <v>0</v>
      </c>
      <c r="AA40" s="66">
        <f t="shared" si="260"/>
        <v>0</v>
      </c>
      <c r="AB40" s="66">
        <f t="shared" si="260"/>
        <v>0</v>
      </c>
      <c r="AC40" s="66">
        <f t="shared" si="260"/>
        <v>0</v>
      </c>
      <c r="AD40" s="66">
        <f t="shared" si="260"/>
        <v>0</v>
      </c>
      <c r="AE40" s="66">
        <f t="shared" si="260"/>
        <v>0</v>
      </c>
      <c r="AF40" s="66">
        <f t="shared" si="260"/>
        <v>0</v>
      </c>
      <c r="AG40" s="66">
        <f t="shared" si="260"/>
        <v>0</v>
      </c>
      <c r="AH40" s="66">
        <f t="shared" si="260"/>
        <v>0</v>
      </c>
      <c r="AI40" s="66">
        <f t="shared" si="260"/>
        <v>0</v>
      </c>
      <c r="AJ40" s="66">
        <f t="shared" si="260"/>
        <v>0</v>
      </c>
      <c r="AK40" s="66">
        <f t="shared" si="260"/>
        <v>0</v>
      </c>
      <c r="AL40" s="66">
        <f t="shared" si="260"/>
        <v>0</v>
      </c>
      <c r="AM40" s="66">
        <f t="shared" si="260"/>
        <v>0</v>
      </c>
      <c r="AN40" s="66">
        <f t="shared" si="260"/>
        <v>0</v>
      </c>
      <c r="AO40" s="66">
        <f t="shared" si="260"/>
        <v>0</v>
      </c>
      <c r="AP40" s="66">
        <f t="shared" si="260"/>
        <v>0</v>
      </c>
      <c r="AQ40" s="66">
        <f t="shared" si="260"/>
        <v>0</v>
      </c>
      <c r="AR40" s="66">
        <f t="shared" si="260"/>
        <v>0</v>
      </c>
      <c r="AS40" s="66">
        <f t="shared" si="260"/>
        <v>0</v>
      </c>
      <c r="AT40" s="66">
        <f t="shared" si="260"/>
        <v>0</v>
      </c>
      <c r="AU40" s="66">
        <f t="shared" si="260"/>
        <v>0</v>
      </c>
      <c r="AV40" s="66">
        <f t="shared" si="260"/>
        <v>0</v>
      </c>
      <c r="AW40" s="66">
        <f t="shared" si="260"/>
        <v>0</v>
      </c>
      <c r="AX40" s="66">
        <f t="shared" si="260"/>
        <v>0</v>
      </c>
      <c r="AY40" s="66">
        <f t="shared" si="260"/>
        <v>0</v>
      </c>
      <c r="AZ40" s="66">
        <f t="shared" si="260"/>
        <v>0</v>
      </c>
      <c r="BA40" s="66">
        <f t="shared" si="260"/>
        <v>0</v>
      </c>
      <c r="BB40" s="66">
        <f t="shared" si="260"/>
        <v>0</v>
      </c>
      <c r="BC40" s="66">
        <f t="shared" si="260"/>
        <v>0</v>
      </c>
      <c r="BD40" s="66">
        <f t="shared" si="260"/>
        <v>0</v>
      </c>
      <c r="BE40" s="66">
        <f t="shared" si="260"/>
        <v>0</v>
      </c>
      <c r="BF40" s="66">
        <f t="shared" si="260"/>
        <v>0</v>
      </c>
      <c r="BG40" s="66">
        <f t="shared" si="260"/>
        <v>0</v>
      </c>
      <c r="BH40" s="66">
        <f t="shared" si="260"/>
        <v>0</v>
      </c>
      <c r="BI40" s="66">
        <f t="shared" si="260"/>
        <v>0</v>
      </c>
      <c r="BJ40" s="66">
        <f t="shared" si="260"/>
        <v>0</v>
      </c>
      <c r="BK40" s="66">
        <f t="shared" si="260"/>
        <v>0</v>
      </c>
      <c r="BL40" s="66">
        <f t="shared" si="260"/>
        <v>0</v>
      </c>
      <c r="BM40" s="66">
        <f t="shared" si="260"/>
        <v>0</v>
      </c>
      <c r="BN40" s="66">
        <f t="shared" si="260"/>
        <v>0</v>
      </c>
      <c r="BO40" s="66">
        <f t="shared" si="260"/>
        <v>0</v>
      </c>
      <c r="BP40" s="66">
        <f t="shared" si="260"/>
        <v>0</v>
      </c>
      <c r="BQ40" s="66">
        <f t="shared" ref="BQ40:EC40" si="261">BQ41+BQ42+BQ43+BQ44</f>
        <v>0</v>
      </c>
      <c r="BR40" s="66">
        <f t="shared" si="261"/>
        <v>0</v>
      </c>
      <c r="BS40" s="66">
        <f t="shared" si="261"/>
        <v>0</v>
      </c>
      <c r="BT40" s="66">
        <f t="shared" si="261"/>
        <v>0</v>
      </c>
      <c r="BU40" s="66">
        <f t="shared" si="261"/>
        <v>0</v>
      </c>
      <c r="BV40" s="66">
        <f t="shared" si="261"/>
        <v>0</v>
      </c>
      <c r="BW40" s="66">
        <f t="shared" si="261"/>
        <v>0</v>
      </c>
      <c r="BX40" s="66">
        <f t="shared" si="261"/>
        <v>0</v>
      </c>
      <c r="BY40" s="66">
        <f t="shared" si="261"/>
        <v>0</v>
      </c>
      <c r="BZ40" s="66">
        <f t="shared" si="261"/>
        <v>0</v>
      </c>
      <c r="CA40" s="66">
        <f t="shared" si="261"/>
        <v>0</v>
      </c>
      <c r="CB40" s="66">
        <f t="shared" si="261"/>
        <v>0</v>
      </c>
      <c r="CC40" s="66">
        <f t="shared" si="261"/>
        <v>0</v>
      </c>
      <c r="CD40" s="66">
        <f t="shared" si="261"/>
        <v>0</v>
      </c>
      <c r="CE40" s="66">
        <f t="shared" si="261"/>
        <v>0</v>
      </c>
      <c r="CF40" s="66">
        <f t="shared" si="261"/>
        <v>0</v>
      </c>
      <c r="CG40" s="66">
        <f t="shared" si="261"/>
        <v>0</v>
      </c>
      <c r="CH40" s="66">
        <f t="shared" si="261"/>
        <v>0</v>
      </c>
      <c r="CI40" s="66">
        <f t="shared" si="261"/>
        <v>0</v>
      </c>
      <c r="CJ40" s="66">
        <f t="shared" si="261"/>
        <v>0</v>
      </c>
      <c r="CK40" s="66">
        <f t="shared" si="261"/>
        <v>0</v>
      </c>
      <c r="CL40" s="66">
        <f t="shared" si="261"/>
        <v>0</v>
      </c>
      <c r="CM40" s="66">
        <f t="shared" si="261"/>
        <v>0</v>
      </c>
      <c r="CN40" s="66">
        <f t="shared" si="261"/>
        <v>0</v>
      </c>
      <c r="CO40" s="66">
        <f t="shared" si="261"/>
        <v>0</v>
      </c>
      <c r="CP40" s="66">
        <f t="shared" si="261"/>
        <v>0</v>
      </c>
      <c r="CQ40" s="66">
        <f t="shared" si="261"/>
        <v>0</v>
      </c>
      <c r="CR40" s="66">
        <f t="shared" si="261"/>
        <v>0</v>
      </c>
      <c r="CS40" s="66">
        <f t="shared" si="261"/>
        <v>0</v>
      </c>
      <c r="CT40" s="66">
        <f t="shared" si="261"/>
        <v>0</v>
      </c>
      <c r="CU40" s="66">
        <f t="shared" si="261"/>
        <v>0</v>
      </c>
      <c r="CV40" s="66">
        <f t="shared" si="261"/>
        <v>0</v>
      </c>
      <c r="CW40" s="66">
        <f t="shared" si="261"/>
        <v>0</v>
      </c>
      <c r="CX40" s="66">
        <f t="shared" si="261"/>
        <v>0</v>
      </c>
      <c r="CY40" s="66">
        <f t="shared" si="261"/>
        <v>0</v>
      </c>
      <c r="CZ40" s="66">
        <f t="shared" si="261"/>
        <v>0</v>
      </c>
      <c r="DA40" s="66">
        <f t="shared" si="261"/>
        <v>0</v>
      </c>
      <c r="DB40" s="66">
        <f t="shared" si="261"/>
        <v>0</v>
      </c>
      <c r="DC40" s="66">
        <f t="shared" si="261"/>
        <v>0</v>
      </c>
      <c r="DD40" s="66">
        <f t="shared" si="261"/>
        <v>0</v>
      </c>
      <c r="DE40" s="66">
        <f t="shared" si="261"/>
        <v>0</v>
      </c>
      <c r="DF40" s="66">
        <f t="shared" si="261"/>
        <v>0</v>
      </c>
      <c r="DG40" s="66">
        <f t="shared" si="261"/>
        <v>0</v>
      </c>
      <c r="DH40" s="66">
        <f t="shared" si="261"/>
        <v>0</v>
      </c>
      <c r="DI40" s="66">
        <f t="shared" si="261"/>
        <v>0</v>
      </c>
      <c r="DJ40" s="66">
        <f t="shared" ref="DJ40" si="262">DJ41+DJ42+DJ43+DJ44</f>
        <v>0</v>
      </c>
      <c r="DK40" s="66">
        <f t="shared" si="261"/>
        <v>0</v>
      </c>
      <c r="DL40" s="66">
        <f t="shared" si="261"/>
        <v>0</v>
      </c>
      <c r="DM40" s="66">
        <f t="shared" si="261"/>
        <v>0</v>
      </c>
      <c r="DN40" s="66">
        <f t="shared" si="261"/>
        <v>0</v>
      </c>
      <c r="DO40" s="66">
        <f t="shared" si="261"/>
        <v>0</v>
      </c>
      <c r="DP40" s="66">
        <f t="shared" si="261"/>
        <v>0</v>
      </c>
      <c r="DQ40" s="66">
        <f t="shared" si="261"/>
        <v>0</v>
      </c>
      <c r="DR40" s="66">
        <f t="shared" si="261"/>
        <v>0</v>
      </c>
      <c r="DS40" s="66">
        <f t="shared" si="261"/>
        <v>0</v>
      </c>
      <c r="DT40" s="66">
        <f t="shared" si="261"/>
        <v>0</v>
      </c>
      <c r="DU40" s="66">
        <f t="shared" si="261"/>
        <v>0</v>
      </c>
      <c r="DV40" s="66">
        <f t="shared" si="261"/>
        <v>0</v>
      </c>
      <c r="DW40" s="66">
        <f t="shared" si="261"/>
        <v>0</v>
      </c>
      <c r="DX40" s="66">
        <f t="shared" si="261"/>
        <v>0</v>
      </c>
      <c r="DY40" s="66">
        <f t="shared" si="261"/>
        <v>0</v>
      </c>
      <c r="DZ40" s="66">
        <f t="shared" si="261"/>
        <v>0</v>
      </c>
      <c r="EA40" s="66">
        <f t="shared" si="261"/>
        <v>0</v>
      </c>
      <c r="EB40" s="66">
        <f t="shared" si="261"/>
        <v>0</v>
      </c>
      <c r="EC40" s="66">
        <f t="shared" si="261"/>
        <v>0</v>
      </c>
      <c r="ED40" s="66">
        <f t="shared" ref="ED40:GP40" si="263">ED41+ED42+ED43+ED44</f>
        <v>0</v>
      </c>
      <c r="EE40" s="66">
        <f t="shared" si="263"/>
        <v>0</v>
      </c>
      <c r="EF40" s="66">
        <f t="shared" si="263"/>
        <v>0</v>
      </c>
      <c r="EG40" s="66">
        <f t="shared" si="263"/>
        <v>0</v>
      </c>
      <c r="EH40" s="66">
        <f t="shared" si="263"/>
        <v>0</v>
      </c>
      <c r="EI40" s="66">
        <f t="shared" si="263"/>
        <v>0</v>
      </c>
      <c r="EJ40" s="66">
        <f t="shared" si="263"/>
        <v>0</v>
      </c>
      <c r="EK40" s="66">
        <f t="shared" si="263"/>
        <v>0</v>
      </c>
      <c r="EL40" s="66">
        <f t="shared" si="263"/>
        <v>0</v>
      </c>
      <c r="EM40" s="66">
        <f t="shared" si="263"/>
        <v>0</v>
      </c>
      <c r="EN40" s="66">
        <f t="shared" si="263"/>
        <v>0</v>
      </c>
      <c r="EO40" s="66">
        <f t="shared" si="263"/>
        <v>0</v>
      </c>
      <c r="EP40" s="66">
        <f t="shared" si="263"/>
        <v>0</v>
      </c>
      <c r="EQ40" s="66">
        <f t="shared" si="263"/>
        <v>0</v>
      </c>
      <c r="ER40" s="66">
        <f t="shared" si="263"/>
        <v>0</v>
      </c>
      <c r="ES40" s="66">
        <f t="shared" si="263"/>
        <v>0</v>
      </c>
      <c r="ET40" s="66">
        <f t="shared" si="263"/>
        <v>0</v>
      </c>
      <c r="EU40" s="66">
        <f t="shared" si="263"/>
        <v>0</v>
      </c>
      <c r="EV40" s="66">
        <f t="shared" si="263"/>
        <v>0</v>
      </c>
      <c r="EW40" s="66">
        <f t="shared" si="263"/>
        <v>0</v>
      </c>
      <c r="EX40" s="66">
        <f t="shared" si="263"/>
        <v>0</v>
      </c>
      <c r="EY40" s="66">
        <f t="shared" si="263"/>
        <v>0</v>
      </c>
      <c r="EZ40" s="66">
        <f t="shared" si="263"/>
        <v>0</v>
      </c>
      <c r="FA40" s="66">
        <f t="shared" si="263"/>
        <v>0</v>
      </c>
      <c r="FB40" s="66">
        <f t="shared" ref="FB40" si="264">FB41+FB42+FB43+FB44</f>
        <v>0</v>
      </c>
      <c r="FC40" s="66">
        <f t="shared" si="263"/>
        <v>0</v>
      </c>
      <c r="FD40" s="66">
        <f t="shared" si="263"/>
        <v>0</v>
      </c>
      <c r="FE40" s="66">
        <f t="shared" si="263"/>
        <v>0</v>
      </c>
      <c r="FF40" s="66">
        <f t="shared" si="263"/>
        <v>0</v>
      </c>
      <c r="FG40" s="66">
        <f t="shared" si="263"/>
        <v>0</v>
      </c>
      <c r="FH40" s="66">
        <f t="shared" si="263"/>
        <v>0</v>
      </c>
      <c r="FI40" s="66">
        <f t="shared" si="263"/>
        <v>0</v>
      </c>
      <c r="FJ40" s="66">
        <f t="shared" si="263"/>
        <v>0</v>
      </c>
      <c r="FK40" s="66">
        <f t="shared" si="263"/>
        <v>0</v>
      </c>
      <c r="FL40" s="66">
        <f t="shared" si="263"/>
        <v>0</v>
      </c>
      <c r="FM40" s="66">
        <f t="shared" si="263"/>
        <v>0</v>
      </c>
      <c r="FN40" s="66">
        <f t="shared" si="263"/>
        <v>0</v>
      </c>
      <c r="FO40" s="66">
        <f t="shared" si="263"/>
        <v>0</v>
      </c>
      <c r="FP40" s="66">
        <f t="shared" si="263"/>
        <v>0</v>
      </c>
      <c r="FQ40" s="66">
        <f t="shared" si="263"/>
        <v>0</v>
      </c>
      <c r="FR40" s="66">
        <f t="shared" si="263"/>
        <v>0</v>
      </c>
      <c r="FS40" s="66">
        <f t="shared" si="263"/>
        <v>0</v>
      </c>
      <c r="FT40" s="66">
        <f t="shared" si="263"/>
        <v>0</v>
      </c>
      <c r="FU40" s="66">
        <f t="shared" si="263"/>
        <v>0</v>
      </c>
      <c r="FV40" s="66">
        <f t="shared" si="263"/>
        <v>0</v>
      </c>
      <c r="FW40" s="66">
        <f t="shared" si="263"/>
        <v>0</v>
      </c>
      <c r="FX40" s="66">
        <f t="shared" si="263"/>
        <v>0</v>
      </c>
      <c r="FY40" s="66">
        <f t="shared" si="263"/>
        <v>0</v>
      </c>
      <c r="FZ40" s="66">
        <f t="shared" si="263"/>
        <v>0</v>
      </c>
      <c r="GA40" s="66">
        <f t="shared" si="263"/>
        <v>0</v>
      </c>
      <c r="GB40" s="66">
        <f t="shared" si="263"/>
        <v>0</v>
      </c>
      <c r="GC40" s="66">
        <f t="shared" si="263"/>
        <v>0</v>
      </c>
      <c r="GD40" s="66">
        <f t="shared" si="263"/>
        <v>0</v>
      </c>
      <c r="GE40" s="66">
        <f t="shared" si="263"/>
        <v>0</v>
      </c>
      <c r="GF40" s="66">
        <f t="shared" si="263"/>
        <v>0</v>
      </c>
      <c r="GG40" s="66">
        <f t="shared" si="263"/>
        <v>0</v>
      </c>
      <c r="GH40" s="66">
        <f t="shared" si="263"/>
        <v>0</v>
      </c>
      <c r="GI40" s="66">
        <f t="shared" si="263"/>
        <v>0</v>
      </c>
      <c r="GJ40" s="66">
        <f t="shared" si="263"/>
        <v>0</v>
      </c>
      <c r="GK40" s="66">
        <f t="shared" si="263"/>
        <v>0</v>
      </c>
      <c r="GL40" s="66">
        <f t="shared" si="263"/>
        <v>0</v>
      </c>
      <c r="GM40" s="66">
        <f t="shared" si="263"/>
        <v>0</v>
      </c>
      <c r="GN40" s="66">
        <f t="shared" si="263"/>
        <v>0</v>
      </c>
      <c r="GO40" s="66">
        <f t="shared" si="263"/>
        <v>0</v>
      </c>
      <c r="GP40" s="66">
        <f t="shared" si="263"/>
        <v>0</v>
      </c>
      <c r="GQ40" s="66">
        <f t="shared" ref="GQ40:HM40" si="265">GQ41+GQ42+GQ43+GQ44</f>
        <v>0</v>
      </c>
      <c r="GR40" s="66">
        <f t="shared" si="265"/>
        <v>0</v>
      </c>
      <c r="GS40" s="66">
        <f t="shared" si="265"/>
        <v>0</v>
      </c>
      <c r="GT40" s="66">
        <f t="shared" ref="GT40" si="266">GT41+GT42+GT43+GT44</f>
        <v>0</v>
      </c>
      <c r="GU40" s="66">
        <f t="shared" si="265"/>
        <v>0</v>
      </c>
      <c r="GV40" s="66">
        <f t="shared" si="265"/>
        <v>0</v>
      </c>
      <c r="GW40" s="66">
        <f t="shared" si="265"/>
        <v>0</v>
      </c>
      <c r="GX40" s="66">
        <f t="shared" si="265"/>
        <v>0</v>
      </c>
      <c r="GY40" s="66">
        <f t="shared" si="265"/>
        <v>0</v>
      </c>
      <c r="GZ40" s="66">
        <f t="shared" si="265"/>
        <v>0</v>
      </c>
      <c r="HA40" s="66">
        <f t="shared" si="265"/>
        <v>0</v>
      </c>
      <c r="HB40" s="66">
        <f t="shared" si="265"/>
        <v>0</v>
      </c>
      <c r="HC40" s="66">
        <f t="shared" si="265"/>
        <v>0</v>
      </c>
      <c r="HD40" s="66">
        <f t="shared" si="265"/>
        <v>0</v>
      </c>
      <c r="HE40" s="66">
        <f t="shared" si="265"/>
        <v>0</v>
      </c>
      <c r="HF40" s="66">
        <f t="shared" si="265"/>
        <v>0</v>
      </c>
      <c r="HG40" s="66">
        <f t="shared" si="265"/>
        <v>0</v>
      </c>
      <c r="HH40" s="66">
        <f t="shared" si="265"/>
        <v>0</v>
      </c>
      <c r="HI40" s="66">
        <f t="shared" si="265"/>
        <v>0</v>
      </c>
      <c r="HJ40" s="66">
        <f t="shared" si="265"/>
        <v>0</v>
      </c>
      <c r="HK40" s="66">
        <f t="shared" si="265"/>
        <v>0</v>
      </c>
      <c r="HL40" s="66">
        <f t="shared" si="265"/>
        <v>0</v>
      </c>
      <c r="HM40" s="66">
        <f t="shared" si="265"/>
        <v>0</v>
      </c>
    </row>
    <row r="41" spans="1:221" ht="57.75" customHeight="1">
      <c r="A41" s="60"/>
      <c r="B41" s="5">
        <v>11001</v>
      </c>
      <c r="C41" s="11" t="s">
        <v>97</v>
      </c>
      <c r="D41" s="155">
        <f>SUM(E41:AT41)</f>
        <v>323407.05</v>
      </c>
      <c r="E41" s="4"/>
      <c r="F41" s="4">
        <v>320872.09999999998</v>
      </c>
      <c r="G41" s="4"/>
      <c r="H41" s="4"/>
      <c r="I41" s="4"/>
      <c r="J41" s="4"/>
      <c r="K41" s="4"/>
      <c r="L41" s="4"/>
      <c r="M41" s="10"/>
      <c r="N41" s="4"/>
      <c r="O41" s="4"/>
      <c r="P41" s="4"/>
      <c r="Q41" s="4"/>
      <c r="R41" s="10"/>
      <c r="S41" s="4"/>
      <c r="T41" s="4"/>
      <c r="U41" s="4"/>
      <c r="V41" s="4">
        <v>2534.9499999999998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10"/>
      <c r="AM41" s="4"/>
      <c r="AN41" s="4"/>
      <c r="AO41" s="4"/>
      <c r="AP41" s="4"/>
      <c r="AQ41" s="4"/>
      <c r="AR41" s="4"/>
      <c r="AS41" s="4"/>
      <c r="AT41" s="4"/>
      <c r="AU41" s="66">
        <f t="shared" ref="AU41:AU44" si="267">SUM(AV41:CK41)</f>
        <v>0</v>
      </c>
      <c r="AV41" s="4"/>
      <c r="AW41" s="4"/>
      <c r="AX41" s="4"/>
      <c r="AY41" s="4"/>
      <c r="AZ41" s="4"/>
      <c r="BA41" s="4"/>
      <c r="BB41" s="4"/>
      <c r="BC41" s="4"/>
      <c r="BD41" s="10"/>
      <c r="BE41" s="4"/>
      <c r="BF41" s="4"/>
      <c r="BG41" s="4"/>
      <c r="BH41" s="4"/>
      <c r="BI41" s="10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10"/>
      <c r="CA41" s="4"/>
      <c r="CB41" s="4"/>
      <c r="CC41" s="10"/>
      <c r="CD41" s="4"/>
      <c r="CE41" s="4"/>
      <c r="CF41" s="4"/>
      <c r="CG41" s="4"/>
      <c r="CH41" s="4"/>
      <c r="CI41" s="4"/>
      <c r="CJ41" s="4"/>
      <c r="CK41" s="4"/>
      <c r="CL41" s="66">
        <f t="shared" ref="CL41:CL44" si="268">SUM(CM41:EC41)</f>
        <v>0</v>
      </c>
      <c r="CM41" s="4"/>
      <c r="CN41" s="4"/>
      <c r="CO41" s="4"/>
      <c r="CP41" s="4"/>
      <c r="CQ41" s="4"/>
      <c r="CR41" s="4"/>
      <c r="CS41" s="4"/>
      <c r="CT41" s="4"/>
      <c r="CU41" s="10"/>
      <c r="CV41" s="4"/>
      <c r="CW41" s="4"/>
      <c r="CX41" s="4"/>
      <c r="CY41" s="4"/>
      <c r="CZ41" s="10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10"/>
      <c r="DS41" s="4"/>
      <c r="DT41" s="4"/>
      <c r="DU41" s="10"/>
      <c r="DV41" s="4"/>
      <c r="DW41" s="4"/>
      <c r="DX41" s="4"/>
      <c r="DY41" s="4"/>
      <c r="DZ41" s="4"/>
      <c r="EA41" s="4"/>
      <c r="EB41" s="4"/>
      <c r="EC41" s="4"/>
      <c r="ED41" s="66">
        <f t="shared" ref="ED41:ED44" si="269">SUM(EE41:FU41)</f>
        <v>0</v>
      </c>
      <c r="EE41" s="4"/>
      <c r="EF41" s="4"/>
      <c r="EG41" s="4"/>
      <c r="EH41" s="4"/>
      <c r="EI41" s="4"/>
      <c r="EJ41" s="4"/>
      <c r="EK41" s="4"/>
      <c r="EL41" s="4"/>
      <c r="EM41" s="10"/>
      <c r="EN41" s="4"/>
      <c r="EO41" s="4"/>
      <c r="EP41" s="4"/>
      <c r="EQ41" s="4"/>
      <c r="ER41" s="10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10"/>
      <c r="FK41" s="4"/>
      <c r="FL41" s="4"/>
      <c r="FM41" s="10"/>
      <c r="FN41" s="4"/>
      <c r="FO41" s="4"/>
      <c r="FP41" s="4"/>
      <c r="FQ41" s="4"/>
      <c r="FR41" s="4"/>
      <c r="FS41" s="4"/>
      <c r="FT41" s="4"/>
      <c r="FU41" s="4"/>
      <c r="FV41" s="66">
        <f t="shared" si="235"/>
        <v>0</v>
      </c>
      <c r="FW41" s="4"/>
      <c r="FX41" s="4"/>
      <c r="FY41" s="4"/>
      <c r="FZ41" s="4"/>
      <c r="GA41" s="4"/>
      <c r="GB41" s="4"/>
      <c r="GC41" s="4"/>
      <c r="GD41" s="4"/>
      <c r="GE41" s="10"/>
      <c r="GF41" s="4"/>
      <c r="GG41" s="4"/>
      <c r="GH41" s="4"/>
      <c r="GI41" s="4"/>
      <c r="GJ41" s="10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10"/>
      <c r="HC41" s="4"/>
      <c r="HD41" s="4"/>
      <c r="HE41" s="10"/>
      <c r="HF41" s="4"/>
      <c r="HG41" s="4"/>
      <c r="HH41" s="4"/>
      <c r="HI41" s="4"/>
      <c r="HJ41" s="4"/>
      <c r="HK41" s="4"/>
      <c r="HL41" s="4"/>
      <c r="HM41" s="4"/>
    </row>
    <row r="42" spans="1:221" ht="38.25">
      <c r="A42" s="60"/>
      <c r="B42" s="12">
        <v>11002</v>
      </c>
      <c r="C42" s="13" t="s">
        <v>98</v>
      </c>
      <c r="D42" s="155">
        <f>SUM(E42:AT42)</f>
        <v>0</v>
      </c>
      <c r="E42" s="14"/>
      <c r="F42" s="14"/>
      <c r="G42" s="14"/>
      <c r="H42" s="14"/>
      <c r="I42" s="14"/>
      <c r="J42" s="14"/>
      <c r="K42" s="14"/>
      <c r="L42" s="14"/>
      <c r="M42" s="15"/>
      <c r="N42" s="14"/>
      <c r="O42" s="14"/>
      <c r="P42" s="14"/>
      <c r="Q42" s="14"/>
      <c r="R42" s="15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/>
      <c r="AJ42" s="14"/>
      <c r="AK42" s="14"/>
      <c r="AL42" s="15"/>
      <c r="AM42" s="14"/>
      <c r="AN42" s="14"/>
      <c r="AO42" s="14"/>
      <c r="AP42" s="14"/>
      <c r="AQ42" s="14"/>
      <c r="AR42" s="70"/>
      <c r="AS42" s="70"/>
      <c r="AT42" s="70"/>
      <c r="AU42" s="66">
        <f t="shared" si="267"/>
        <v>0</v>
      </c>
      <c r="AV42" s="14"/>
      <c r="AW42" s="14"/>
      <c r="AX42" s="14"/>
      <c r="AY42" s="14"/>
      <c r="AZ42" s="14"/>
      <c r="BA42" s="14"/>
      <c r="BB42" s="14"/>
      <c r="BC42" s="14"/>
      <c r="BD42" s="15"/>
      <c r="BE42" s="14"/>
      <c r="BF42" s="14"/>
      <c r="BG42" s="14"/>
      <c r="BH42" s="14"/>
      <c r="BI42" s="15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5"/>
      <c r="CA42" s="14"/>
      <c r="CB42" s="14"/>
      <c r="CC42" s="15"/>
      <c r="CD42" s="14"/>
      <c r="CE42" s="14"/>
      <c r="CF42" s="14"/>
      <c r="CG42" s="14"/>
      <c r="CH42" s="14"/>
      <c r="CI42" s="14"/>
      <c r="CJ42" s="14"/>
      <c r="CK42" s="14"/>
      <c r="CL42" s="66">
        <f t="shared" si="268"/>
        <v>0</v>
      </c>
      <c r="CM42" s="14"/>
      <c r="CN42" s="14"/>
      <c r="CO42" s="14"/>
      <c r="CP42" s="14"/>
      <c r="CQ42" s="14"/>
      <c r="CR42" s="14"/>
      <c r="CS42" s="14"/>
      <c r="CT42" s="14"/>
      <c r="CU42" s="15"/>
      <c r="CV42" s="14"/>
      <c r="CW42" s="14"/>
      <c r="CX42" s="14"/>
      <c r="CY42" s="14"/>
      <c r="CZ42" s="15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5"/>
      <c r="DS42" s="14"/>
      <c r="DT42" s="14"/>
      <c r="DU42" s="15"/>
      <c r="DV42" s="14"/>
      <c r="DW42" s="14"/>
      <c r="DX42" s="14"/>
      <c r="DY42" s="14"/>
      <c r="DZ42" s="14"/>
      <c r="EA42" s="14"/>
      <c r="EB42" s="14"/>
      <c r="EC42" s="14"/>
      <c r="ED42" s="66">
        <f t="shared" si="269"/>
        <v>0</v>
      </c>
      <c r="EE42" s="14"/>
      <c r="EF42" s="14"/>
      <c r="EG42" s="14"/>
      <c r="EH42" s="14"/>
      <c r="EI42" s="14"/>
      <c r="EJ42" s="14"/>
      <c r="EK42" s="14"/>
      <c r="EL42" s="14"/>
      <c r="EM42" s="15"/>
      <c r="EN42" s="14"/>
      <c r="EO42" s="14"/>
      <c r="EP42" s="14"/>
      <c r="EQ42" s="14"/>
      <c r="ER42" s="15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5"/>
      <c r="FK42" s="14"/>
      <c r="FL42" s="14"/>
      <c r="FM42" s="15"/>
      <c r="FN42" s="14"/>
      <c r="FO42" s="14"/>
      <c r="FP42" s="14"/>
      <c r="FQ42" s="14"/>
      <c r="FR42" s="14"/>
      <c r="FS42" s="14"/>
      <c r="FT42" s="14"/>
      <c r="FU42" s="14"/>
      <c r="FV42" s="66">
        <f t="shared" si="235"/>
        <v>0</v>
      </c>
      <c r="FW42" s="14"/>
      <c r="FX42" s="14"/>
      <c r="FY42" s="14"/>
      <c r="FZ42" s="14"/>
      <c r="GA42" s="14"/>
      <c r="GB42" s="14"/>
      <c r="GC42" s="14"/>
      <c r="GD42" s="14"/>
      <c r="GE42" s="15"/>
      <c r="GF42" s="14"/>
      <c r="GG42" s="14"/>
      <c r="GH42" s="14"/>
      <c r="GI42" s="14"/>
      <c r="GJ42" s="15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5"/>
      <c r="HC42" s="14"/>
      <c r="HD42" s="14"/>
      <c r="HE42" s="15"/>
      <c r="HF42" s="14"/>
      <c r="HG42" s="14"/>
      <c r="HH42" s="14"/>
      <c r="HI42" s="14"/>
      <c r="HJ42" s="14"/>
      <c r="HK42" s="14"/>
      <c r="HL42" s="14"/>
      <c r="HM42" s="14"/>
    </row>
    <row r="43" spans="1:221" ht="38.25">
      <c r="A43" s="60"/>
      <c r="B43" s="5">
        <v>31001</v>
      </c>
      <c r="C43" s="8" t="s">
        <v>99</v>
      </c>
      <c r="D43" s="155">
        <f>SUM(E43:AT43)</f>
        <v>0</v>
      </c>
      <c r="E43" s="4"/>
      <c r="F43" s="4"/>
      <c r="G43" s="4"/>
      <c r="H43" s="4"/>
      <c r="I43" s="4"/>
      <c r="J43" s="4"/>
      <c r="K43" s="4"/>
      <c r="L43" s="4"/>
      <c r="M43" s="10"/>
      <c r="N43" s="4"/>
      <c r="O43" s="4"/>
      <c r="P43" s="4"/>
      <c r="Q43" s="4"/>
      <c r="R43" s="10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10"/>
      <c r="AM43" s="4"/>
      <c r="AN43" s="4"/>
      <c r="AO43" s="4"/>
      <c r="AP43" s="4"/>
      <c r="AQ43" s="4"/>
      <c r="AR43" s="14"/>
      <c r="AS43" s="14"/>
      <c r="AT43" s="14"/>
      <c r="AU43" s="66">
        <f t="shared" si="267"/>
        <v>0</v>
      </c>
      <c r="AV43" s="4"/>
      <c r="AW43" s="4"/>
      <c r="AX43" s="4"/>
      <c r="AY43" s="4"/>
      <c r="AZ43" s="4"/>
      <c r="BA43" s="4"/>
      <c r="BB43" s="4"/>
      <c r="BC43" s="4"/>
      <c r="BD43" s="10"/>
      <c r="BE43" s="4"/>
      <c r="BF43" s="4"/>
      <c r="BG43" s="4"/>
      <c r="BH43" s="4"/>
      <c r="BI43" s="10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10"/>
      <c r="CA43" s="4"/>
      <c r="CB43" s="4"/>
      <c r="CC43" s="10"/>
      <c r="CD43" s="4"/>
      <c r="CE43" s="4"/>
      <c r="CF43" s="4"/>
      <c r="CG43" s="4"/>
      <c r="CH43" s="4"/>
      <c r="CI43" s="4"/>
      <c r="CJ43" s="4"/>
      <c r="CK43" s="4"/>
      <c r="CL43" s="66">
        <f t="shared" si="268"/>
        <v>0</v>
      </c>
      <c r="CM43" s="4"/>
      <c r="CN43" s="4"/>
      <c r="CO43" s="4"/>
      <c r="CP43" s="4"/>
      <c r="CQ43" s="4"/>
      <c r="CR43" s="4"/>
      <c r="CS43" s="4"/>
      <c r="CT43" s="4"/>
      <c r="CU43" s="10"/>
      <c r="CV43" s="4"/>
      <c r="CW43" s="4"/>
      <c r="CX43" s="4"/>
      <c r="CY43" s="4"/>
      <c r="CZ43" s="10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10"/>
      <c r="DS43" s="4"/>
      <c r="DT43" s="4"/>
      <c r="DU43" s="10"/>
      <c r="DV43" s="4"/>
      <c r="DW43" s="4"/>
      <c r="DX43" s="4"/>
      <c r="DY43" s="4"/>
      <c r="DZ43" s="4"/>
      <c r="EA43" s="4"/>
      <c r="EB43" s="4"/>
      <c r="EC43" s="4"/>
      <c r="ED43" s="66">
        <f t="shared" si="269"/>
        <v>0</v>
      </c>
      <c r="EE43" s="4"/>
      <c r="EF43" s="4"/>
      <c r="EG43" s="4"/>
      <c r="EH43" s="4"/>
      <c r="EI43" s="4"/>
      <c r="EJ43" s="4"/>
      <c r="EK43" s="4"/>
      <c r="EL43" s="4"/>
      <c r="EM43" s="10"/>
      <c r="EN43" s="4"/>
      <c r="EO43" s="4"/>
      <c r="EP43" s="4"/>
      <c r="EQ43" s="4"/>
      <c r="ER43" s="10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10"/>
      <c r="FK43" s="4"/>
      <c r="FL43" s="4"/>
      <c r="FM43" s="10"/>
      <c r="FN43" s="4"/>
      <c r="FO43" s="4"/>
      <c r="FP43" s="4"/>
      <c r="FQ43" s="4"/>
      <c r="FR43" s="4"/>
      <c r="FS43" s="4"/>
      <c r="FT43" s="4"/>
      <c r="FU43" s="4"/>
      <c r="FV43" s="66">
        <f t="shared" si="235"/>
        <v>0</v>
      </c>
      <c r="FW43" s="4"/>
      <c r="FX43" s="4"/>
      <c r="FY43" s="4"/>
      <c r="FZ43" s="4"/>
      <c r="GA43" s="4"/>
      <c r="GB43" s="4"/>
      <c r="GC43" s="4"/>
      <c r="GD43" s="4"/>
      <c r="GE43" s="10"/>
      <c r="GF43" s="4"/>
      <c r="GG43" s="4"/>
      <c r="GH43" s="4"/>
      <c r="GI43" s="4"/>
      <c r="GJ43" s="10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10"/>
      <c r="HC43" s="4"/>
      <c r="HD43" s="4"/>
      <c r="HE43" s="10"/>
      <c r="HF43" s="4"/>
      <c r="HG43" s="4"/>
      <c r="HH43" s="4"/>
      <c r="HI43" s="4"/>
      <c r="HJ43" s="4"/>
      <c r="HK43" s="4"/>
      <c r="HL43" s="4"/>
      <c r="HM43" s="4"/>
    </row>
    <row r="44" spans="1:221" ht="38.25">
      <c r="A44" s="61"/>
      <c r="B44" s="5">
        <v>31003</v>
      </c>
      <c r="C44" s="7" t="s">
        <v>101</v>
      </c>
      <c r="D44" s="155">
        <f>SUM(E44:AT44)</f>
        <v>0</v>
      </c>
      <c r="E44" s="4"/>
      <c r="F44" s="4"/>
      <c r="G44" s="4"/>
      <c r="H44" s="4"/>
      <c r="I44" s="4"/>
      <c r="J44" s="4"/>
      <c r="K44" s="4"/>
      <c r="L44" s="4"/>
      <c r="M44" s="10"/>
      <c r="N44" s="4"/>
      <c r="O44" s="4"/>
      <c r="P44" s="4"/>
      <c r="Q44" s="4"/>
      <c r="R44" s="10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  <c r="AJ44" s="4"/>
      <c r="AK44" s="4"/>
      <c r="AL44" s="10"/>
      <c r="AM44" s="4"/>
      <c r="AN44" s="4"/>
      <c r="AO44" s="4"/>
      <c r="AP44" s="4"/>
      <c r="AQ44" s="4"/>
      <c r="AR44" s="4"/>
      <c r="AS44" s="4"/>
      <c r="AT44" s="4"/>
      <c r="AU44" s="66">
        <f t="shared" si="267"/>
        <v>0</v>
      </c>
      <c r="AV44" s="4"/>
      <c r="AW44" s="4"/>
      <c r="AX44" s="4"/>
      <c r="AY44" s="4"/>
      <c r="AZ44" s="4"/>
      <c r="BA44" s="4"/>
      <c r="BB44" s="4"/>
      <c r="BC44" s="4"/>
      <c r="BD44" s="10"/>
      <c r="BE44" s="4"/>
      <c r="BF44" s="4"/>
      <c r="BG44" s="4"/>
      <c r="BH44" s="4"/>
      <c r="BI44" s="10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10"/>
      <c r="CA44" s="4"/>
      <c r="CB44" s="4"/>
      <c r="CC44" s="10"/>
      <c r="CD44" s="4"/>
      <c r="CE44" s="4"/>
      <c r="CF44" s="4"/>
      <c r="CG44" s="4"/>
      <c r="CH44" s="4"/>
      <c r="CI44" s="4"/>
      <c r="CJ44" s="4"/>
      <c r="CK44" s="4"/>
      <c r="CL44" s="66">
        <f t="shared" si="268"/>
        <v>0</v>
      </c>
      <c r="CM44" s="4"/>
      <c r="CN44" s="4"/>
      <c r="CO44" s="4"/>
      <c r="CP44" s="4"/>
      <c r="CQ44" s="4"/>
      <c r="CR44" s="4"/>
      <c r="CS44" s="4"/>
      <c r="CT44" s="4"/>
      <c r="CU44" s="10"/>
      <c r="CV44" s="4"/>
      <c r="CW44" s="4"/>
      <c r="CX44" s="4"/>
      <c r="CY44" s="4"/>
      <c r="CZ44" s="10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10"/>
      <c r="DS44" s="4"/>
      <c r="DT44" s="4"/>
      <c r="DU44" s="10"/>
      <c r="DV44" s="4"/>
      <c r="DW44" s="4"/>
      <c r="DX44" s="4"/>
      <c r="DY44" s="4"/>
      <c r="DZ44" s="4"/>
      <c r="EA44" s="4"/>
      <c r="EB44" s="4"/>
      <c r="EC44" s="4"/>
      <c r="ED44" s="66">
        <f t="shared" si="269"/>
        <v>0</v>
      </c>
      <c r="EE44" s="4"/>
      <c r="EF44" s="4"/>
      <c r="EG44" s="4"/>
      <c r="EH44" s="4"/>
      <c r="EI44" s="4"/>
      <c r="EJ44" s="4"/>
      <c r="EK44" s="4"/>
      <c r="EL44" s="4"/>
      <c r="EM44" s="10"/>
      <c r="EN44" s="4"/>
      <c r="EO44" s="4"/>
      <c r="EP44" s="4"/>
      <c r="EQ44" s="4"/>
      <c r="ER44" s="10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10"/>
      <c r="FK44" s="4"/>
      <c r="FL44" s="4"/>
      <c r="FM44" s="10"/>
      <c r="FN44" s="4"/>
      <c r="FO44" s="4"/>
      <c r="FP44" s="4"/>
      <c r="FQ44" s="4"/>
      <c r="FR44" s="4"/>
      <c r="FS44" s="4"/>
      <c r="FT44" s="4"/>
      <c r="FU44" s="4"/>
      <c r="FV44" s="66">
        <f t="shared" si="235"/>
        <v>0</v>
      </c>
      <c r="FW44" s="4"/>
      <c r="FX44" s="4"/>
      <c r="FY44" s="4"/>
      <c r="FZ44" s="4"/>
      <c r="GA44" s="4"/>
      <c r="GB44" s="4"/>
      <c r="GC44" s="4"/>
      <c r="GD44" s="4"/>
      <c r="GE44" s="10"/>
      <c r="GF44" s="4"/>
      <c r="GG44" s="4"/>
      <c r="GH44" s="4"/>
      <c r="GI44" s="4"/>
      <c r="GJ44" s="10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10"/>
      <c r="HC44" s="4"/>
      <c r="HD44" s="4"/>
      <c r="HE44" s="10"/>
      <c r="HF44" s="4"/>
      <c r="HG44" s="4"/>
      <c r="HH44" s="4"/>
      <c r="HI44" s="4"/>
      <c r="HJ44" s="4"/>
      <c r="HK44" s="4"/>
      <c r="HL44" s="4"/>
      <c r="HM44" s="4"/>
    </row>
    <row r="48" spans="1:221">
      <c r="D48" s="197">
        <f>D4+D10+D12+D16+D25+D28+D33+D37+D40</f>
        <v>15922966.443999998</v>
      </c>
      <c r="E48" s="198"/>
      <c r="AU48" s="198">
        <f>AU4+AU10+AU12+AU16+AU25+AU28+AU33+AU36</f>
        <v>18252894.300000001</v>
      </c>
      <c r="CL48" s="198">
        <f>CL4+CL10+CL12+CL16+CL25+CL28+CL33+CL36</f>
        <v>21233581.100000001</v>
      </c>
      <c r="CO48" s="198"/>
      <c r="ED48" s="198">
        <f>ED4+ED10+ED12+ED16+ED25+ED28+ED33+ED36</f>
        <v>20101584</v>
      </c>
      <c r="FV48" s="198">
        <f>FV4+FV10+FV12+FV16+FV25+FV28+FV33+FV36</f>
        <v>20090049</v>
      </c>
    </row>
    <row r="62" spans="36:211">
      <c r="AJ62">
        <v>1</v>
      </c>
      <c r="CA62">
        <v>1</v>
      </c>
      <c r="DS62">
        <v>1</v>
      </c>
      <c r="FK62">
        <v>1</v>
      </c>
      <c r="HC62">
        <v>1</v>
      </c>
    </row>
  </sheetData>
  <mergeCells count="16">
    <mergeCell ref="ED2:FU2"/>
    <mergeCell ref="FV2:HM2"/>
    <mergeCell ref="A2:B3"/>
    <mergeCell ref="C2:C3"/>
    <mergeCell ref="D2:AT2"/>
    <mergeCell ref="AU2:CK2"/>
    <mergeCell ref="CL2:EC2"/>
    <mergeCell ref="A36:A37"/>
    <mergeCell ref="A38:B39"/>
    <mergeCell ref="C38:C39"/>
    <mergeCell ref="A10:A11"/>
    <mergeCell ref="A12:A15"/>
    <mergeCell ref="A25:A27"/>
    <mergeCell ref="A28:A32"/>
    <mergeCell ref="A33:A35"/>
    <mergeCell ref="A16:A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selection sqref="A1:XFD1048576"/>
    </sheetView>
  </sheetViews>
  <sheetFormatPr defaultRowHeight="13.5"/>
  <cols>
    <col min="1" max="1" width="9.140625" style="18"/>
    <col min="2" max="2" width="6.5703125" style="18" customWidth="1"/>
    <col min="3" max="3" width="34" style="18" customWidth="1"/>
    <col min="4" max="5" width="7.42578125" style="18" customWidth="1"/>
    <col min="6" max="6" width="7" style="18" customWidth="1"/>
    <col min="7" max="7" width="11.5703125" style="18" customWidth="1"/>
    <col min="8" max="8" width="11.42578125" style="18" customWidth="1"/>
    <col min="9" max="9" width="12" style="18" customWidth="1"/>
    <col min="10" max="10" width="12.140625" style="18" customWidth="1"/>
    <col min="11" max="11" width="10.85546875" style="18" customWidth="1"/>
    <col min="12" max="12" width="14" style="18" customWidth="1"/>
    <col min="13" max="13" width="11.7109375" style="18" customWidth="1"/>
    <col min="14" max="14" width="11.28515625" style="18" customWidth="1"/>
    <col min="15" max="16384" width="9.140625" style="18"/>
  </cols>
  <sheetData>
    <row r="1" spans="1:14">
      <c r="A1" s="213"/>
      <c r="B1" s="213"/>
      <c r="C1" s="213"/>
      <c r="D1" s="213"/>
      <c r="E1" s="213"/>
      <c r="F1" s="213"/>
      <c r="G1" s="213"/>
      <c r="H1" s="213"/>
      <c r="I1" s="213"/>
    </row>
    <row r="2" spans="1:14">
      <c r="A2" s="19" t="s">
        <v>112</v>
      </c>
      <c r="B2" s="19"/>
      <c r="C2" s="19"/>
      <c r="D2" s="19"/>
      <c r="E2" s="19"/>
      <c r="F2" s="19"/>
      <c r="G2" s="19"/>
      <c r="H2" s="19"/>
      <c r="I2" s="19"/>
    </row>
    <row r="3" spans="1:14" ht="29.25" customHeight="1">
      <c r="A3" s="212" t="s">
        <v>2</v>
      </c>
      <c r="B3" s="212"/>
      <c r="C3" s="212" t="s">
        <v>3</v>
      </c>
      <c r="D3" s="212" t="s">
        <v>8</v>
      </c>
      <c r="E3" s="212"/>
      <c r="F3" s="212"/>
      <c r="G3" s="212" t="s">
        <v>137</v>
      </c>
      <c r="H3" s="212" t="s">
        <v>138</v>
      </c>
      <c r="I3" s="212" t="s">
        <v>13</v>
      </c>
      <c r="J3" s="212" t="s">
        <v>14</v>
      </c>
      <c r="K3" s="212" t="s">
        <v>140</v>
      </c>
    </row>
    <row r="4" spans="1:14" ht="32.25" customHeight="1">
      <c r="A4" s="212"/>
      <c r="B4" s="212"/>
      <c r="C4" s="212"/>
      <c r="D4" s="20" t="s">
        <v>9</v>
      </c>
      <c r="E4" s="20" t="s">
        <v>10</v>
      </c>
      <c r="F4" s="20" t="s">
        <v>11</v>
      </c>
      <c r="G4" s="212"/>
      <c r="H4" s="212"/>
      <c r="I4" s="212"/>
      <c r="J4" s="212"/>
      <c r="K4" s="212"/>
    </row>
    <row r="5" spans="1:14" ht="67.5">
      <c r="A5" s="214">
        <v>1057</v>
      </c>
      <c r="B5" s="21"/>
      <c r="C5" s="22" t="s">
        <v>72</v>
      </c>
      <c r="D5" s="20" t="s">
        <v>12</v>
      </c>
      <c r="E5" s="20" t="s">
        <v>12</v>
      </c>
      <c r="F5" s="20" t="s">
        <v>12</v>
      </c>
      <c r="G5" s="75">
        <f t="shared" ref="G5:K5" si="0">G6+G7+G8+G10+G9</f>
        <v>1298873.5000000002</v>
      </c>
      <c r="H5" s="75">
        <f t="shared" si="0"/>
        <v>1790369.7999999998</v>
      </c>
      <c r="I5" s="75">
        <f t="shared" si="0"/>
        <v>1785973.5000000005</v>
      </c>
      <c r="J5" s="75">
        <f t="shared" si="0"/>
        <v>1783085.2</v>
      </c>
      <c r="K5" s="77">
        <f t="shared" si="0"/>
        <v>1741205</v>
      </c>
      <c r="L5" s="86">
        <f>I5+I11+I13+I17+I26+I29+I31+I36</f>
        <v>21520956.299999997</v>
      </c>
      <c r="M5" s="86">
        <f>J5+J11+J13+J17+J26+J29+J31+J36</f>
        <v>20047208.999999996</v>
      </c>
      <c r="N5" s="86">
        <f>K5+K11+K13+K17+K26+K29+K31+K36</f>
        <v>20035674</v>
      </c>
    </row>
    <row r="6" spans="1:14" ht="60.75" customHeight="1">
      <c r="A6" s="214"/>
      <c r="B6" s="21">
        <v>11001</v>
      </c>
      <c r="C6" s="23" t="s">
        <v>126</v>
      </c>
      <c r="D6" s="24" t="s">
        <v>15</v>
      </c>
      <c r="E6" s="24" t="s">
        <v>15</v>
      </c>
      <c r="F6" s="24" t="s">
        <v>15</v>
      </c>
      <c r="G6" s="25">
        <v>1197480.8</v>
      </c>
      <c r="H6" s="17">
        <v>1668798.9</v>
      </c>
      <c r="I6" s="17">
        <v>1656484.7000000004</v>
      </c>
      <c r="J6" s="17">
        <v>1665684.3</v>
      </c>
      <c r="K6" s="17">
        <v>1617387.5</v>
      </c>
      <c r="L6" s="86">
        <f>G5+G11+G13+G17+G26+G29+G31+G36+G39</f>
        <v>15922966.48</v>
      </c>
      <c r="M6" s="86"/>
    </row>
    <row r="7" spans="1:14" ht="35.25" customHeight="1">
      <c r="A7" s="214"/>
      <c r="B7" s="21">
        <v>11002</v>
      </c>
      <c r="C7" s="23" t="s">
        <v>73</v>
      </c>
      <c r="D7" s="24" t="s">
        <v>15</v>
      </c>
      <c r="E7" s="24" t="s">
        <v>15</v>
      </c>
      <c r="F7" s="24" t="s">
        <v>15</v>
      </c>
      <c r="G7" s="25">
        <v>7070.1</v>
      </c>
      <c r="H7" s="17"/>
      <c r="I7" s="17"/>
      <c r="J7" s="17"/>
      <c r="K7" s="17"/>
      <c r="L7" s="86">
        <f>H5+H11+H13+H17+H26+H29+H31+H36</f>
        <v>18252894.300000001</v>
      </c>
    </row>
    <row r="8" spans="1:14" ht="36.75" customHeight="1">
      <c r="A8" s="214"/>
      <c r="B8" s="21">
        <v>11003</v>
      </c>
      <c r="C8" s="23" t="s">
        <v>74</v>
      </c>
      <c r="D8" s="24" t="s">
        <v>15</v>
      </c>
      <c r="E8" s="24" t="s">
        <v>15</v>
      </c>
      <c r="F8" s="24" t="s">
        <v>15</v>
      </c>
      <c r="G8" s="25">
        <v>40571.9</v>
      </c>
      <c r="H8" s="17">
        <v>42379.199999999997</v>
      </c>
      <c r="I8" s="17">
        <v>43814.3</v>
      </c>
      <c r="J8" s="17">
        <v>44785.4</v>
      </c>
      <c r="K8" s="17">
        <v>45542</v>
      </c>
    </row>
    <row r="9" spans="1:14" ht="54">
      <c r="A9" s="215"/>
      <c r="B9" s="21">
        <v>11007</v>
      </c>
      <c r="C9" s="28" t="s">
        <v>100</v>
      </c>
      <c r="D9" s="24" t="s">
        <v>15</v>
      </c>
      <c r="E9" s="24" t="s">
        <v>15</v>
      </c>
      <c r="F9" s="24" t="s">
        <v>15</v>
      </c>
      <c r="G9" s="32">
        <v>35557.599999999999</v>
      </c>
      <c r="H9" s="17">
        <v>59271.9</v>
      </c>
      <c r="I9" s="32">
        <v>63275.5</v>
      </c>
      <c r="J9" s="32">
        <v>63275.5</v>
      </c>
      <c r="K9" s="32">
        <v>63275.5</v>
      </c>
    </row>
    <row r="10" spans="1:14" ht="40.5">
      <c r="A10" s="214"/>
      <c r="B10" s="21">
        <v>31001</v>
      </c>
      <c r="C10" s="27" t="s">
        <v>75</v>
      </c>
      <c r="D10" s="24" t="s">
        <v>15</v>
      </c>
      <c r="E10" s="24" t="s">
        <v>15</v>
      </c>
      <c r="F10" s="24" t="s">
        <v>15</v>
      </c>
      <c r="G10" s="25">
        <v>18193.099999999999</v>
      </c>
      <c r="H10" s="26">
        <v>19919.8</v>
      </c>
      <c r="I10" s="17">
        <v>22399</v>
      </c>
      <c r="J10" s="17">
        <v>9340</v>
      </c>
      <c r="K10" s="17">
        <v>15000</v>
      </c>
    </row>
    <row r="11" spans="1:14" ht="27">
      <c r="A11" s="214">
        <v>1052</v>
      </c>
      <c r="B11" s="21"/>
      <c r="C11" s="28" t="s">
        <v>76</v>
      </c>
      <c r="D11" s="20" t="s">
        <v>12</v>
      </c>
      <c r="E11" s="29" t="s">
        <v>12</v>
      </c>
      <c r="F11" s="29" t="s">
        <v>12</v>
      </c>
      <c r="G11" s="30">
        <f>G12</f>
        <v>313662.40000000002</v>
      </c>
      <c r="H11" s="30">
        <f t="shared" ref="H11:K11" si="1">H12</f>
        <v>330585.8</v>
      </c>
      <c r="I11" s="30">
        <f t="shared" si="1"/>
        <v>330585.8</v>
      </c>
      <c r="J11" s="30">
        <f t="shared" si="1"/>
        <v>330585.8</v>
      </c>
      <c r="K11" s="30">
        <f t="shared" si="1"/>
        <v>330585.8</v>
      </c>
    </row>
    <row r="12" spans="1:14" ht="42" customHeight="1">
      <c r="A12" s="214"/>
      <c r="B12" s="21">
        <v>11001</v>
      </c>
      <c r="C12" s="31" t="s">
        <v>77</v>
      </c>
      <c r="D12" s="24" t="s">
        <v>15</v>
      </c>
      <c r="E12" s="24" t="s">
        <v>102</v>
      </c>
      <c r="F12" s="24" t="s">
        <v>15</v>
      </c>
      <c r="G12" s="32">
        <v>313662.40000000002</v>
      </c>
      <c r="H12" s="17">
        <v>330585.8</v>
      </c>
      <c r="I12" s="17">
        <v>330585.8</v>
      </c>
      <c r="J12" s="17">
        <v>330585.8</v>
      </c>
      <c r="K12" s="17">
        <v>330585.8</v>
      </c>
    </row>
    <row r="13" spans="1:14" ht="27">
      <c r="A13" s="214">
        <v>1093</v>
      </c>
      <c r="B13" s="21"/>
      <c r="C13" s="28" t="s">
        <v>4</v>
      </c>
      <c r="D13" s="20" t="s">
        <v>12</v>
      </c>
      <c r="E13" s="20" t="s">
        <v>12</v>
      </c>
      <c r="F13" s="29" t="s">
        <v>12</v>
      </c>
      <c r="G13" s="62">
        <f t="shared" ref="G13:K13" si="2">G14+G16+G15</f>
        <v>642917.5</v>
      </c>
      <c r="H13" s="62">
        <f t="shared" si="2"/>
        <v>672149</v>
      </c>
      <c r="I13" s="62">
        <f t="shared" si="2"/>
        <v>672149</v>
      </c>
      <c r="J13" s="62">
        <f t="shared" si="2"/>
        <v>672149</v>
      </c>
      <c r="K13" s="62">
        <f t="shared" si="2"/>
        <v>672149</v>
      </c>
    </row>
    <row r="14" spans="1:14" ht="44.25" customHeight="1">
      <c r="A14" s="214"/>
      <c r="B14" s="21">
        <v>11001</v>
      </c>
      <c r="C14" s="28" t="s">
        <v>78</v>
      </c>
      <c r="D14" s="24" t="s">
        <v>102</v>
      </c>
      <c r="E14" s="24" t="s">
        <v>102</v>
      </c>
      <c r="F14" s="24" t="s">
        <v>103</v>
      </c>
      <c r="G14" s="32">
        <v>377272.1</v>
      </c>
      <c r="H14" s="32">
        <v>417485.6</v>
      </c>
      <c r="I14" s="32">
        <v>417485.6</v>
      </c>
      <c r="J14" s="32">
        <v>417485.6</v>
      </c>
      <c r="K14" s="32">
        <v>417485.6</v>
      </c>
    </row>
    <row r="15" spans="1:14" ht="25.5">
      <c r="A15" s="215"/>
      <c r="B15" s="21">
        <v>11002</v>
      </c>
      <c r="C15" s="6" t="s">
        <v>113</v>
      </c>
      <c r="D15" s="24" t="s">
        <v>102</v>
      </c>
      <c r="E15" s="24" t="s">
        <v>102</v>
      </c>
      <c r="F15" s="24" t="s">
        <v>103</v>
      </c>
      <c r="G15" s="71">
        <v>22350</v>
      </c>
      <c r="H15" s="72">
        <v>34000</v>
      </c>
      <c r="I15" s="72">
        <v>34000</v>
      </c>
      <c r="J15" s="72">
        <v>34000</v>
      </c>
      <c r="K15" s="72">
        <v>34000</v>
      </c>
    </row>
    <row r="16" spans="1:14" ht="27">
      <c r="A16" s="214"/>
      <c r="B16" s="21">
        <v>11003</v>
      </c>
      <c r="C16" s="28" t="s">
        <v>5</v>
      </c>
      <c r="D16" s="24" t="s">
        <v>15</v>
      </c>
      <c r="E16" s="24" t="s">
        <v>16</v>
      </c>
      <c r="F16" s="24" t="s">
        <v>15</v>
      </c>
      <c r="G16" s="32">
        <v>243295.4</v>
      </c>
      <c r="H16" s="17">
        <v>220663.4</v>
      </c>
      <c r="I16" s="17">
        <v>220663.4</v>
      </c>
      <c r="J16" s="17">
        <v>220663.4</v>
      </c>
      <c r="K16" s="17">
        <v>220663.4</v>
      </c>
    </row>
    <row r="17" spans="1:11" ht="23.25" customHeight="1">
      <c r="A17" s="216">
        <v>1120</v>
      </c>
      <c r="B17" s="21"/>
      <c r="C17" s="98" t="s">
        <v>79</v>
      </c>
      <c r="D17" s="20" t="s">
        <v>12</v>
      </c>
      <c r="E17" s="20" t="s">
        <v>12</v>
      </c>
      <c r="F17" s="29" t="s">
        <v>12</v>
      </c>
      <c r="G17" s="62">
        <f t="shared" ref="G17:K17" si="3">G18+G19+G20+G21+G22+G23+G24+G25</f>
        <v>10126970.9</v>
      </c>
      <c r="H17" s="62">
        <f t="shared" si="3"/>
        <v>10870154.800000001</v>
      </c>
      <c r="I17" s="62">
        <f t="shared" si="3"/>
        <v>13617317.5</v>
      </c>
      <c r="J17" s="62">
        <f t="shared" si="3"/>
        <v>12804458</v>
      </c>
      <c r="K17" s="62">
        <f t="shared" si="3"/>
        <v>12809959.4</v>
      </c>
    </row>
    <row r="18" spans="1:11" ht="27">
      <c r="A18" s="217"/>
      <c r="B18" s="21">
        <v>11001</v>
      </c>
      <c r="C18" s="23" t="s">
        <v>80</v>
      </c>
      <c r="D18" s="24" t="s">
        <v>102</v>
      </c>
      <c r="E18" s="24" t="s">
        <v>104</v>
      </c>
      <c r="F18" s="24" t="s">
        <v>15</v>
      </c>
      <c r="G18" s="73">
        <v>9307610.6999999993</v>
      </c>
      <c r="H18" s="101">
        <v>9332610.9000000004</v>
      </c>
      <c r="I18" s="101">
        <v>11622651.6</v>
      </c>
      <c r="J18" s="101">
        <v>11261318.4</v>
      </c>
      <c r="K18" s="101">
        <v>11261318.4</v>
      </c>
    </row>
    <row r="19" spans="1:11" ht="22.5" customHeight="1">
      <c r="A19" s="217"/>
      <c r="B19" s="21">
        <v>11002</v>
      </c>
      <c r="C19" s="100" t="s">
        <v>82</v>
      </c>
      <c r="D19" s="24" t="s">
        <v>102</v>
      </c>
      <c r="E19" s="24" t="s">
        <v>104</v>
      </c>
      <c r="F19" s="24" t="s">
        <v>15</v>
      </c>
      <c r="G19" s="78">
        <v>507614</v>
      </c>
      <c r="H19" s="17">
        <v>530179.69999999995</v>
      </c>
      <c r="I19" s="101">
        <v>559053.9</v>
      </c>
      <c r="J19" s="101">
        <v>566035.5</v>
      </c>
      <c r="K19" s="101">
        <v>571536.9</v>
      </c>
    </row>
    <row r="20" spans="1:11" ht="40.5">
      <c r="A20" s="217"/>
      <c r="B20" s="21">
        <v>11004</v>
      </c>
      <c r="C20" s="28" t="s">
        <v>81</v>
      </c>
      <c r="D20" s="24" t="s">
        <v>105</v>
      </c>
      <c r="E20" s="24" t="s">
        <v>15</v>
      </c>
      <c r="F20" s="24" t="s">
        <v>15</v>
      </c>
      <c r="G20" s="17">
        <v>70601.100000000006</v>
      </c>
      <c r="H20" s="17">
        <v>150000</v>
      </c>
      <c r="I20" s="17">
        <v>150000</v>
      </c>
      <c r="J20" s="17">
        <v>150000</v>
      </c>
      <c r="K20" s="17">
        <v>150000</v>
      </c>
    </row>
    <row r="21" spans="1:11" ht="40.5">
      <c r="A21" s="217"/>
      <c r="B21" s="21">
        <v>11005</v>
      </c>
      <c r="C21" s="99" t="s">
        <v>83</v>
      </c>
      <c r="D21" s="24" t="s">
        <v>107</v>
      </c>
      <c r="E21" s="24" t="s">
        <v>104</v>
      </c>
      <c r="F21" s="24" t="s">
        <v>15</v>
      </c>
      <c r="G21" s="32">
        <v>36927.4</v>
      </c>
      <c r="H21" s="32">
        <v>36927.4</v>
      </c>
      <c r="I21" s="32">
        <v>243572.1</v>
      </c>
      <c r="J21" s="32">
        <v>204343.5</v>
      </c>
      <c r="K21" s="32">
        <v>204343.5</v>
      </c>
    </row>
    <row r="22" spans="1:11" ht="40.5">
      <c r="A22" s="217"/>
      <c r="B22" s="21">
        <v>11006</v>
      </c>
      <c r="C22" s="28" t="s">
        <v>71</v>
      </c>
      <c r="D22" s="24" t="s">
        <v>102</v>
      </c>
      <c r="E22" s="24" t="s">
        <v>104</v>
      </c>
      <c r="F22" s="24" t="s">
        <v>15</v>
      </c>
      <c r="G22" s="35">
        <v>197390</v>
      </c>
      <c r="H22" s="32">
        <v>706276.8</v>
      </c>
      <c r="I22" s="102">
        <v>611470.6</v>
      </c>
      <c r="J22" s="102">
        <v>611470.6</v>
      </c>
      <c r="K22" s="102">
        <v>611470.6</v>
      </c>
    </row>
    <row r="23" spans="1:11" ht="57" customHeight="1">
      <c r="A23" s="217"/>
      <c r="B23" s="21">
        <v>31003</v>
      </c>
      <c r="C23" s="148" t="s">
        <v>145</v>
      </c>
      <c r="D23" s="24" t="s">
        <v>102</v>
      </c>
      <c r="E23" s="24" t="s">
        <v>104</v>
      </c>
      <c r="F23" s="24" t="s">
        <v>15</v>
      </c>
      <c r="G23" s="71"/>
      <c r="H23" s="71">
        <v>110940</v>
      </c>
      <c r="I23" s="102">
        <v>421059.3</v>
      </c>
      <c r="J23" s="102"/>
      <c r="K23" s="102"/>
    </row>
    <row r="24" spans="1:11" ht="54">
      <c r="A24" s="217"/>
      <c r="B24" s="21">
        <v>31001</v>
      </c>
      <c r="C24" s="27" t="s">
        <v>84</v>
      </c>
      <c r="D24" s="24" t="s">
        <v>102</v>
      </c>
      <c r="E24" s="24" t="s">
        <v>104</v>
      </c>
      <c r="F24" s="24" t="s">
        <v>15</v>
      </c>
      <c r="G24" s="32">
        <v>3130.4</v>
      </c>
      <c r="H24" s="17">
        <v>3220</v>
      </c>
      <c r="I24" s="101">
        <v>3220</v>
      </c>
      <c r="J24" s="101">
        <v>5000</v>
      </c>
      <c r="K24" s="101">
        <v>5000</v>
      </c>
    </row>
    <row r="25" spans="1:11" ht="42.75" customHeight="1">
      <c r="A25" s="218"/>
      <c r="B25" s="5">
        <v>32001</v>
      </c>
      <c r="C25" s="149" t="s">
        <v>150</v>
      </c>
      <c r="D25" s="24" t="s">
        <v>102</v>
      </c>
      <c r="E25" s="24" t="s">
        <v>104</v>
      </c>
      <c r="F25" s="24" t="s">
        <v>15</v>
      </c>
      <c r="G25" s="96">
        <v>3697.3</v>
      </c>
      <c r="H25" s="17"/>
      <c r="I25" s="101">
        <v>6290</v>
      </c>
      <c r="J25" s="101">
        <v>6290</v>
      </c>
      <c r="K25" s="101">
        <v>6290</v>
      </c>
    </row>
    <row r="26" spans="1:11" ht="27">
      <c r="A26" s="214">
        <v>1123</v>
      </c>
      <c r="B26" s="21"/>
      <c r="C26" s="28" t="s">
        <v>85</v>
      </c>
      <c r="D26" s="29" t="s">
        <v>12</v>
      </c>
      <c r="E26" s="29" t="s">
        <v>12</v>
      </c>
      <c r="F26" s="29" t="s">
        <v>12</v>
      </c>
      <c r="G26" s="30">
        <f t="shared" ref="G26:K26" si="4">G27+G28</f>
        <v>689260.98</v>
      </c>
      <c r="H26" s="30">
        <f t="shared" si="4"/>
        <v>666487.5</v>
      </c>
      <c r="I26" s="30">
        <f t="shared" si="4"/>
        <v>680434.4</v>
      </c>
      <c r="J26" s="30">
        <f t="shared" si="4"/>
        <v>680434.4</v>
      </c>
      <c r="K26" s="30">
        <f t="shared" si="4"/>
        <v>680434.4</v>
      </c>
    </row>
    <row r="27" spans="1:11" ht="27">
      <c r="A27" s="214"/>
      <c r="B27" s="21">
        <v>11001</v>
      </c>
      <c r="C27" s="23" t="s">
        <v>86</v>
      </c>
      <c r="D27" s="24" t="s">
        <v>106</v>
      </c>
      <c r="E27" s="24" t="s">
        <v>102</v>
      </c>
      <c r="F27" s="24" t="s">
        <v>103</v>
      </c>
      <c r="G27" s="78">
        <v>428372.98</v>
      </c>
      <c r="H27" s="36">
        <v>405599.5</v>
      </c>
      <c r="I27" s="36">
        <v>419546.4</v>
      </c>
      <c r="J27" s="36">
        <v>419546.4</v>
      </c>
      <c r="K27" s="36">
        <v>419546.4</v>
      </c>
    </row>
    <row r="28" spans="1:11">
      <c r="A28" s="214"/>
      <c r="B28" s="21">
        <v>11002</v>
      </c>
      <c r="C28" s="28" t="s">
        <v>88</v>
      </c>
      <c r="D28" s="24" t="s">
        <v>106</v>
      </c>
      <c r="E28" s="24" t="s">
        <v>102</v>
      </c>
      <c r="F28" s="24" t="s">
        <v>103</v>
      </c>
      <c r="G28" s="78">
        <v>260888</v>
      </c>
      <c r="H28" s="37">
        <v>260888</v>
      </c>
      <c r="I28" s="37">
        <v>260888</v>
      </c>
      <c r="J28" s="37">
        <v>260888</v>
      </c>
      <c r="K28" s="37">
        <v>260888</v>
      </c>
    </row>
    <row r="29" spans="1:11">
      <c r="A29" s="94">
        <v>1147</v>
      </c>
      <c r="B29" s="21"/>
      <c r="C29" s="28" t="s">
        <v>153</v>
      </c>
      <c r="D29" s="29" t="s">
        <v>12</v>
      </c>
      <c r="E29" s="29" t="s">
        <v>12</v>
      </c>
      <c r="F29" s="29" t="s">
        <v>12</v>
      </c>
      <c r="G29" s="62">
        <f>G30</f>
        <v>591622.1</v>
      </c>
      <c r="H29" s="62">
        <f t="shared" ref="H29:K29" si="5">H30</f>
        <v>596130</v>
      </c>
      <c r="I29" s="62">
        <f t="shared" si="5"/>
        <v>596130</v>
      </c>
      <c r="J29" s="62">
        <f t="shared" si="5"/>
        <v>596130</v>
      </c>
      <c r="K29" s="62">
        <f t="shared" si="5"/>
        <v>596130</v>
      </c>
    </row>
    <row r="30" spans="1:11" ht="51">
      <c r="A30" s="94"/>
      <c r="B30" s="21">
        <v>11001</v>
      </c>
      <c r="C30" s="160" t="s">
        <v>151</v>
      </c>
      <c r="D30" s="175"/>
      <c r="E30" s="175"/>
      <c r="F30" s="175"/>
      <c r="G30" s="174">
        <v>591622.1</v>
      </c>
      <c r="H30" s="176">
        <v>596130</v>
      </c>
      <c r="I30" s="176">
        <v>596130</v>
      </c>
      <c r="J30" s="176">
        <v>596130</v>
      </c>
      <c r="K30" s="176">
        <v>596130</v>
      </c>
    </row>
    <row r="31" spans="1:11" ht="40.5">
      <c r="A31" s="214">
        <v>1149</v>
      </c>
      <c r="B31" s="21"/>
      <c r="C31" s="28" t="s">
        <v>89</v>
      </c>
      <c r="D31" s="20" t="s">
        <v>12</v>
      </c>
      <c r="E31" s="20" t="s">
        <v>12</v>
      </c>
      <c r="F31" s="29" t="s">
        <v>12</v>
      </c>
      <c r="G31" s="103">
        <f t="shared" ref="G31:K31" si="6">G32+G33+G34+G35</f>
        <v>583967.19999999995</v>
      </c>
      <c r="H31" s="103">
        <f t="shared" si="6"/>
        <v>600671.30000000005</v>
      </c>
      <c r="I31" s="103">
        <f t="shared" si="6"/>
        <v>573908.69999999995</v>
      </c>
      <c r="J31" s="103">
        <f t="shared" si="6"/>
        <v>573908.69999999995</v>
      </c>
      <c r="K31" s="103">
        <f t="shared" si="6"/>
        <v>573908.69999999995</v>
      </c>
    </row>
    <row r="32" spans="1:11" ht="36.75" customHeight="1">
      <c r="A32" s="214"/>
      <c r="B32" s="21">
        <v>11001</v>
      </c>
      <c r="C32" s="23" t="s">
        <v>90</v>
      </c>
      <c r="D32" s="24" t="s">
        <v>107</v>
      </c>
      <c r="E32" s="24" t="s">
        <v>104</v>
      </c>
      <c r="F32" s="24" t="s">
        <v>103</v>
      </c>
      <c r="G32" s="32">
        <v>313464.59999999998</v>
      </c>
      <c r="H32" s="32">
        <v>313464.59999999998</v>
      </c>
      <c r="I32" s="32">
        <v>224423.8</v>
      </c>
      <c r="J32" s="32">
        <v>224423.8</v>
      </c>
      <c r="K32" s="32">
        <v>224423.8</v>
      </c>
    </row>
    <row r="33" spans="1:13" ht="65.25" customHeight="1">
      <c r="A33" s="214"/>
      <c r="B33" s="21">
        <v>11002</v>
      </c>
      <c r="C33" s="28" t="s">
        <v>91</v>
      </c>
      <c r="D33" s="24" t="s">
        <v>107</v>
      </c>
      <c r="E33" s="24" t="s">
        <v>104</v>
      </c>
      <c r="F33" s="24" t="s">
        <v>103</v>
      </c>
      <c r="G33" s="35">
        <v>230965</v>
      </c>
      <c r="H33" s="17">
        <v>237537.7</v>
      </c>
      <c r="I33" s="17">
        <v>282815.90000000002</v>
      </c>
      <c r="J33" s="17">
        <v>282815.90000000002</v>
      </c>
      <c r="K33" s="17">
        <v>282815.90000000002</v>
      </c>
    </row>
    <row r="34" spans="1:13" ht="67.5">
      <c r="A34" s="214"/>
      <c r="B34" s="21">
        <v>11003</v>
      </c>
      <c r="C34" s="98" t="s">
        <v>92</v>
      </c>
      <c r="D34" s="24" t="s">
        <v>107</v>
      </c>
      <c r="E34" s="24" t="s">
        <v>104</v>
      </c>
      <c r="F34" s="24" t="s">
        <v>103</v>
      </c>
      <c r="G34" s="32">
        <v>5118.5</v>
      </c>
      <c r="H34" s="17">
        <v>5223</v>
      </c>
      <c r="I34" s="17"/>
      <c r="J34" s="17"/>
      <c r="K34" s="17"/>
    </row>
    <row r="35" spans="1:13" ht="40.5">
      <c r="A35" s="214"/>
      <c r="B35" s="21">
        <v>12001</v>
      </c>
      <c r="C35" s="34" t="s">
        <v>93</v>
      </c>
      <c r="D35" s="24" t="s">
        <v>107</v>
      </c>
      <c r="E35" s="24" t="s">
        <v>104</v>
      </c>
      <c r="F35" s="24" t="s">
        <v>103</v>
      </c>
      <c r="G35" s="32">
        <v>34419.1</v>
      </c>
      <c r="H35" s="17">
        <v>44446</v>
      </c>
      <c r="I35" s="17">
        <v>66669</v>
      </c>
      <c r="J35" s="17">
        <v>66669</v>
      </c>
      <c r="K35" s="17">
        <v>66669</v>
      </c>
    </row>
    <row r="36" spans="1:13" ht="27">
      <c r="A36" s="214">
        <v>1182</v>
      </c>
      <c r="B36" s="21"/>
      <c r="C36" s="28" t="s">
        <v>94</v>
      </c>
      <c r="D36" s="20" t="s">
        <v>12</v>
      </c>
      <c r="E36" s="20" t="s">
        <v>12</v>
      </c>
      <c r="F36" s="29" t="s">
        <v>12</v>
      </c>
      <c r="G36" s="30">
        <f t="shared" ref="G36:K36" si="7">G37+G38</f>
        <v>1352284.8</v>
      </c>
      <c r="H36" s="30">
        <f t="shared" si="7"/>
        <v>2726346.1</v>
      </c>
      <c r="I36" s="30">
        <f t="shared" si="7"/>
        <v>3264457.4</v>
      </c>
      <c r="J36" s="30">
        <f t="shared" si="7"/>
        <v>2606457.9</v>
      </c>
      <c r="K36" s="30">
        <f t="shared" si="7"/>
        <v>2631301.7000000002</v>
      </c>
    </row>
    <row r="37" spans="1:13" ht="40.5">
      <c r="A37" s="214"/>
      <c r="B37" s="21">
        <v>11001</v>
      </c>
      <c r="C37" s="31" t="s">
        <v>95</v>
      </c>
      <c r="D37" s="24" t="s">
        <v>102</v>
      </c>
      <c r="E37" s="24" t="s">
        <v>102</v>
      </c>
      <c r="F37" s="24" t="s">
        <v>15</v>
      </c>
      <c r="G37" s="32">
        <v>1332201.2</v>
      </c>
      <c r="H37" s="17">
        <v>2701946.1</v>
      </c>
      <c r="I37" s="17">
        <v>2779872.4</v>
      </c>
      <c r="J37" s="17">
        <v>2566457.9</v>
      </c>
      <c r="K37" s="17">
        <v>2591301.7000000002</v>
      </c>
    </row>
    <row r="38" spans="1:13" ht="38.25">
      <c r="A38" s="91"/>
      <c r="B38" s="5">
        <v>31001</v>
      </c>
      <c r="C38" s="97" t="s">
        <v>99</v>
      </c>
      <c r="D38" s="24" t="s">
        <v>102</v>
      </c>
      <c r="E38" s="24" t="s">
        <v>102</v>
      </c>
      <c r="F38" s="24" t="s">
        <v>15</v>
      </c>
      <c r="G38" s="96">
        <v>20083.599999999999</v>
      </c>
      <c r="H38" s="17">
        <v>24400</v>
      </c>
      <c r="I38" s="17">
        <v>484585</v>
      </c>
      <c r="J38" s="17">
        <v>40000</v>
      </c>
      <c r="K38" s="17">
        <v>40000</v>
      </c>
    </row>
    <row r="39" spans="1:13" ht="27">
      <c r="A39" s="214">
        <v>9003</v>
      </c>
      <c r="B39" s="21"/>
      <c r="C39" s="98" t="s">
        <v>96</v>
      </c>
      <c r="D39" s="29" t="s">
        <v>12</v>
      </c>
      <c r="E39" s="29" t="s">
        <v>12</v>
      </c>
      <c r="F39" s="29" t="s">
        <v>12</v>
      </c>
      <c r="G39" s="95">
        <f>G40+G41+G42+G43</f>
        <v>323407.09999999998</v>
      </c>
      <c r="H39" s="62">
        <f t="shared" ref="H39:K39" si="8">H40+H41++H42+H43</f>
        <v>0</v>
      </c>
      <c r="I39" s="62">
        <f t="shared" si="8"/>
        <v>0</v>
      </c>
      <c r="J39" s="62">
        <f t="shared" si="8"/>
        <v>0</v>
      </c>
      <c r="K39" s="62">
        <f t="shared" si="8"/>
        <v>0</v>
      </c>
    </row>
    <row r="40" spans="1:13" ht="27">
      <c r="A40" s="214"/>
      <c r="B40" s="21">
        <v>11001</v>
      </c>
      <c r="C40" s="23" t="s">
        <v>97</v>
      </c>
      <c r="D40" s="24" t="s">
        <v>15</v>
      </c>
      <c r="E40" s="24" t="s">
        <v>15</v>
      </c>
      <c r="F40" s="24" t="s">
        <v>15</v>
      </c>
      <c r="G40" s="32">
        <v>323407.09999999998</v>
      </c>
      <c r="H40" s="17"/>
      <c r="I40" s="32"/>
      <c r="J40" s="35"/>
      <c r="K40" s="32"/>
    </row>
    <row r="41" spans="1:13" ht="40.5">
      <c r="A41" s="214"/>
      <c r="B41" s="21">
        <v>11002</v>
      </c>
      <c r="C41" s="28" t="s">
        <v>98</v>
      </c>
      <c r="D41" s="24" t="s">
        <v>102</v>
      </c>
      <c r="E41" s="24" t="s">
        <v>102</v>
      </c>
      <c r="F41" s="24" t="s">
        <v>15</v>
      </c>
      <c r="G41" s="64"/>
      <c r="H41" s="17"/>
      <c r="I41" s="32"/>
      <c r="J41" s="32"/>
      <c r="K41" s="32"/>
    </row>
    <row r="42" spans="1:13" ht="40.5">
      <c r="A42" s="214"/>
      <c r="B42" s="21">
        <v>31001</v>
      </c>
      <c r="C42" s="28" t="s">
        <v>99</v>
      </c>
      <c r="D42" s="24" t="s">
        <v>102</v>
      </c>
      <c r="E42" s="24" t="s">
        <v>102</v>
      </c>
      <c r="F42" s="24" t="s">
        <v>15</v>
      </c>
      <c r="G42" s="63"/>
      <c r="H42" s="17"/>
      <c r="I42" s="35"/>
      <c r="J42" s="35"/>
      <c r="K42" s="35"/>
      <c r="M42" s="86"/>
    </row>
    <row r="43" spans="1:13" ht="45" customHeight="1">
      <c r="A43" s="214"/>
      <c r="B43" s="21">
        <v>31003</v>
      </c>
      <c r="C43" s="38" t="s">
        <v>101</v>
      </c>
      <c r="D43" s="24" t="s">
        <v>15</v>
      </c>
      <c r="E43" s="24" t="s">
        <v>15</v>
      </c>
      <c r="F43" s="24" t="s">
        <v>15</v>
      </c>
      <c r="G43" s="33"/>
      <c r="H43" s="17"/>
      <c r="I43" s="35"/>
      <c r="J43" s="32"/>
      <c r="K43" s="32"/>
    </row>
  </sheetData>
  <mergeCells count="17">
    <mergeCell ref="A31:A35"/>
    <mergeCell ref="A36:A37"/>
    <mergeCell ref="A39:A43"/>
    <mergeCell ref="A5:A10"/>
    <mergeCell ref="A11:A12"/>
    <mergeCell ref="A13:A16"/>
    <mergeCell ref="A26:A28"/>
    <mergeCell ref="A17:A25"/>
    <mergeCell ref="K3:K4"/>
    <mergeCell ref="J3:J4"/>
    <mergeCell ref="A1:I1"/>
    <mergeCell ref="A3:B4"/>
    <mergeCell ref="C3:C4"/>
    <mergeCell ref="D3:F3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55"/>
  <sheetViews>
    <sheetView topLeftCell="R4" workbookViewId="0">
      <selection activeCell="AC19" sqref="AC19"/>
    </sheetView>
  </sheetViews>
  <sheetFormatPr defaultRowHeight="12.75"/>
  <cols>
    <col min="1" max="1" width="7.140625" style="110" customWidth="1"/>
    <col min="2" max="2" width="12.7109375" style="110" customWidth="1"/>
    <col min="3" max="3" width="38.85546875" style="110" customWidth="1"/>
    <col min="4" max="4" width="11.5703125" style="110" customWidth="1"/>
    <col min="5" max="5" width="10.28515625" style="110" bestFit="1" customWidth="1"/>
    <col min="6" max="9" width="9.28515625" style="110" bestFit="1" customWidth="1"/>
    <col min="10" max="10" width="9.7109375" style="110" bestFit="1" customWidth="1"/>
    <col min="11" max="15" width="9.28515625" style="110" bestFit="1" customWidth="1"/>
    <col min="16" max="16" width="11.7109375" style="110" bestFit="1" customWidth="1"/>
    <col min="17" max="17" width="10.28515625" style="110" bestFit="1" customWidth="1"/>
    <col min="18" max="19" width="9.28515625" style="110" bestFit="1" customWidth="1"/>
    <col min="20" max="20" width="9.7109375" style="110" bestFit="1" customWidth="1"/>
    <col min="21" max="21" width="9.28515625" style="110" bestFit="1" customWidth="1"/>
    <col min="22" max="22" width="9.7109375" style="110" bestFit="1" customWidth="1"/>
    <col min="23" max="27" width="9.28515625" style="110" bestFit="1" customWidth="1"/>
    <col min="28" max="28" width="10.7109375" style="110" bestFit="1" customWidth="1"/>
    <col min="29" max="29" width="10.42578125" style="110" bestFit="1" customWidth="1"/>
    <col min="30" max="30" width="9.7109375" style="110" bestFit="1" customWidth="1"/>
    <col min="31" max="31" width="9.42578125" style="110" bestFit="1" customWidth="1"/>
    <col min="32" max="34" width="9.7109375" style="110" bestFit="1" customWidth="1"/>
    <col min="35" max="35" width="9.42578125" style="110" bestFit="1" customWidth="1"/>
    <col min="36" max="39" width="9.28515625" style="110" bestFit="1" customWidth="1"/>
    <col min="40" max="40" width="10.7109375" style="110" bestFit="1" customWidth="1"/>
    <col min="41" max="41" width="10.42578125" style="110" bestFit="1" customWidth="1"/>
    <col min="42" max="42" width="9.28515625" style="110" bestFit="1" customWidth="1"/>
    <col min="43" max="43" width="9.42578125" style="110" bestFit="1" customWidth="1"/>
    <col min="44" max="44" width="9.28515625" style="110" customWidth="1"/>
    <col min="45" max="45" width="9.28515625" style="110" bestFit="1" customWidth="1"/>
    <col min="46" max="46" width="10.42578125" style="110" customWidth="1"/>
    <col min="47" max="47" width="9.42578125" style="110" bestFit="1" customWidth="1"/>
    <col min="48" max="49" width="9.28515625" style="110" bestFit="1" customWidth="1"/>
    <col min="50" max="50" width="10.85546875" style="110" customWidth="1"/>
    <col min="51" max="51" width="9.28515625" style="110" bestFit="1" customWidth="1"/>
    <col min="52" max="52" width="10.5703125" style="110" bestFit="1" customWidth="1"/>
    <col min="53" max="53" width="10.42578125" style="110" bestFit="1" customWidth="1"/>
    <col min="54" max="54" width="9.28515625" style="110" bestFit="1" customWidth="1"/>
    <col min="55" max="55" width="9.42578125" style="110" bestFit="1" customWidth="1"/>
    <col min="56" max="56" width="10.140625" style="110" customWidth="1"/>
    <col min="57" max="57" width="9.28515625" style="110" bestFit="1" customWidth="1"/>
    <col min="58" max="58" width="10.28515625" style="110" customWidth="1"/>
    <col min="59" max="59" width="9.42578125" style="110" bestFit="1" customWidth="1"/>
    <col min="60" max="61" width="9.28515625" style="110" bestFit="1" customWidth="1"/>
    <col min="62" max="62" width="10.85546875" style="110" customWidth="1"/>
    <col min="63" max="63" width="9.28515625" style="110" bestFit="1" customWidth="1"/>
    <col min="64" max="16384" width="9.140625" style="110"/>
  </cols>
  <sheetData>
    <row r="1" spans="1:63" ht="13.5" thickBot="1">
      <c r="A1" s="109" t="s">
        <v>114</v>
      </c>
    </row>
    <row r="2" spans="1:63" ht="60" customHeight="1">
      <c r="A2" s="222" t="s">
        <v>2</v>
      </c>
      <c r="B2" s="223"/>
      <c r="C2" s="226" t="s">
        <v>3</v>
      </c>
      <c r="D2" s="228" t="s">
        <v>137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 t="s">
        <v>138</v>
      </c>
      <c r="Q2" s="228"/>
      <c r="R2" s="228"/>
      <c r="S2" s="228"/>
      <c r="T2" s="228"/>
      <c r="U2" s="228"/>
      <c r="V2" s="228"/>
      <c r="W2" s="228"/>
      <c r="X2" s="228"/>
      <c r="Y2" s="228"/>
      <c r="Z2" s="111"/>
      <c r="AA2" s="111"/>
      <c r="AB2" s="219" t="s">
        <v>13</v>
      </c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1"/>
      <c r="AN2" s="219" t="s">
        <v>14</v>
      </c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1"/>
      <c r="AZ2" s="219" t="s">
        <v>144</v>
      </c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1"/>
    </row>
    <row r="3" spans="1:63" ht="88.5" customHeight="1" thickBot="1">
      <c r="A3" s="224"/>
      <c r="B3" s="225"/>
      <c r="C3" s="227"/>
      <c r="D3" s="112" t="s">
        <v>0</v>
      </c>
      <c r="E3" s="113" t="s">
        <v>115</v>
      </c>
      <c r="F3" s="113" t="s">
        <v>116</v>
      </c>
      <c r="G3" s="113" t="s">
        <v>122</v>
      </c>
      <c r="H3" s="113" t="s">
        <v>117</v>
      </c>
      <c r="I3" s="113" t="s">
        <v>123</v>
      </c>
      <c r="J3" s="113" t="s">
        <v>118</v>
      </c>
      <c r="K3" s="113" t="s">
        <v>119</v>
      </c>
      <c r="L3" s="113" t="s">
        <v>120</v>
      </c>
      <c r="M3" s="113" t="s">
        <v>121</v>
      </c>
      <c r="N3" s="113" t="s">
        <v>124</v>
      </c>
      <c r="O3" s="113" t="s">
        <v>125</v>
      </c>
      <c r="P3" s="113" t="s">
        <v>0</v>
      </c>
      <c r="Q3" s="113" t="s">
        <v>115</v>
      </c>
      <c r="R3" s="113" t="s">
        <v>116</v>
      </c>
      <c r="S3" s="113" t="s">
        <v>122</v>
      </c>
      <c r="T3" s="113" t="s">
        <v>117</v>
      </c>
      <c r="U3" s="113" t="s">
        <v>123</v>
      </c>
      <c r="V3" s="113" t="s">
        <v>118</v>
      </c>
      <c r="W3" s="113" t="s">
        <v>119</v>
      </c>
      <c r="X3" s="113" t="s">
        <v>120</v>
      </c>
      <c r="Y3" s="113" t="s">
        <v>121</v>
      </c>
      <c r="Z3" s="113" t="s">
        <v>124</v>
      </c>
      <c r="AA3" s="113" t="s">
        <v>125</v>
      </c>
      <c r="AB3" s="113" t="s">
        <v>0</v>
      </c>
      <c r="AC3" s="113" t="s">
        <v>115</v>
      </c>
      <c r="AD3" s="113" t="s">
        <v>116</v>
      </c>
      <c r="AE3" s="113" t="s">
        <v>122</v>
      </c>
      <c r="AF3" s="113" t="s">
        <v>117</v>
      </c>
      <c r="AG3" s="113" t="s">
        <v>123</v>
      </c>
      <c r="AH3" s="113" t="s">
        <v>118</v>
      </c>
      <c r="AI3" s="113" t="s">
        <v>119</v>
      </c>
      <c r="AJ3" s="113" t="s">
        <v>120</v>
      </c>
      <c r="AK3" s="113" t="s">
        <v>121</v>
      </c>
      <c r="AL3" s="113" t="s">
        <v>124</v>
      </c>
      <c r="AM3" s="113" t="s">
        <v>125</v>
      </c>
      <c r="AN3" s="113" t="s">
        <v>0</v>
      </c>
      <c r="AO3" s="113" t="s">
        <v>115</v>
      </c>
      <c r="AP3" s="113" t="s">
        <v>122</v>
      </c>
      <c r="AQ3" s="113" t="s">
        <v>116</v>
      </c>
      <c r="AR3" s="113" t="s">
        <v>117</v>
      </c>
      <c r="AS3" s="113" t="s">
        <v>123</v>
      </c>
      <c r="AT3" s="113" t="s">
        <v>118</v>
      </c>
      <c r="AU3" s="113" t="s">
        <v>119</v>
      </c>
      <c r="AV3" s="113" t="s">
        <v>120</v>
      </c>
      <c r="AW3" s="113" t="s">
        <v>121</v>
      </c>
      <c r="AX3" s="113" t="s">
        <v>124</v>
      </c>
      <c r="AY3" s="113" t="s">
        <v>125</v>
      </c>
      <c r="AZ3" s="113" t="s">
        <v>0</v>
      </c>
      <c r="BA3" s="113" t="s">
        <v>115</v>
      </c>
      <c r="BB3" s="113" t="s">
        <v>122</v>
      </c>
      <c r="BC3" s="113" t="s">
        <v>116</v>
      </c>
      <c r="BD3" s="113" t="s">
        <v>117</v>
      </c>
      <c r="BE3" s="113" t="s">
        <v>123</v>
      </c>
      <c r="BF3" s="113" t="s">
        <v>118</v>
      </c>
      <c r="BG3" s="113" t="s">
        <v>119</v>
      </c>
      <c r="BH3" s="113" t="s">
        <v>120</v>
      </c>
      <c r="BI3" s="113" t="s">
        <v>121</v>
      </c>
      <c r="BJ3" s="113" t="s">
        <v>124</v>
      </c>
      <c r="BK3" s="113" t="s">
        <v>125</v>
      </c>
    </row>
    <row r="4" spans="1:63" ht="39" customHeight="1">
      <c r="A4" s="209">
        <v>1057</v>
      </c>
      <c r="B4" s="5"/>
      <c r="C4" s="114" t="s">
        <v>72</v>
      </c>
      <c r="D4" s="115">
        <f>D5+D6+D7+D9+D8</f>
        <v>1298873.5000000002</v>
      </c>
      <c r="E4" s="115">
        <f t="shared" ref="E4:BK4" si="0">E5+E6+E7+E9+E8</f>
        <v>0</v>
      </c>
      <c r="F4" s="115">
        <f t="shared" si="0"/>
        <v>0</v>
      </c>
      <c r="G4" s="115">
        <f t="shared" si="0"/>
        <v>0</v>
      </c>
      <c r="H4" s="115">
        <f t="shared" si="0"/>
        <v>0</v>
      </c>
      <c r="I4" s="115">
        <f t="shared" si="0"/>
        <v>0</v>
      </c>
      <c r="J4" s="115">
        <f t="shared" si="0"/>
        <v>0</v>
      </c>
      <c r="K4" s="115">
        <f t="shared" si="0"/>
        <v>0</v>
      </c>
      <c r="L4" s="115">
        <f t="shared" si="0"/>
        <v>0</v>
      </c>
      <c r="M4" s="115">
        <f t="shared" si="0"/>
        <v>0</v>
      </c>
      <c r="N4" s="115">
        <f t="shared" si="0"/>
        <v>0</v>
      </c>
      <c r="O4" s="115">
        <f t="shared" si="0"/>
        <v>0</v>
      </c>
      <c r="P4" s="115">
        <f t="shared" si="0"/>
        <v>1790369.7999999998</v>
      </c>
      <c r="Q4" s="115">
        <f t="shared" si="0"/>
        <v>0</v>
      </c>
      <c r="R4" s="115">
        <f t="shared" si="0"/>
        <v>0</v>
      </c>
      <c r="S4" s="115">
        <f t="shared" si="0"/>
        <v>0</v>
      </c>
      <c r="T4" s="115">
        <f t="shared" si="0"/>
        <v>0</v>
      </c>
      <c r="U4" s="115">
        <f t="shared" si="0"/>
        <v>0</v>
      </c>
      <c r="V4" s="115">
        <f t="shared" si="0"/>
        <v>0</v>
      </c>
      <c r="W4" s="115">
        <f t="shared" si="0"/>
        <v>0</v>
      </c>
      <c r="X4" s="115">
        <f t="shared" si="0"/>
        <v>0</v>
      </c>
      <c r="Y4" s="115">
        <f t="shared" si="0"/>
        <v>0</v>
      </c>
      <c r="Z4" s="115">
        <f t="shared" si="0"/>
        <v>0</v>
      </c>
      <c r="AA4" s="115">
        <f t="shared" si="0"/>
        <v>0</v>
      </c>
      <c r="AB4" s="115">
        <f>AB5+AB6+AB7+AB9+AB8</f>
        <v>1785973.5000000005</v>
      </c>
      <c r="AC4" s="115">
        <f t="shared" si="0"/>
        <v>0</v>
      </c>
      <c r="AD4" s="115">
        <f t="shared" si="0"/>
        <v>0</v>
      </c>
      <c r="AE4" s="115">
        <f t="shared" si="0"/>
        <v>0</v>
      </c>
      <c r="AF4" s="115">
        <f t="shared" si="0"/>
        <v>0</v>
      </c>
      <c r="AG4" s="115">
        <f t="shared" si="0"/>
        <v>0</v>
      </c>
      <c r="AH4" s="115">
        <f t="shared" si="0"/>
        <v>0</v>
      </c>
      <c r="AI4" s="115">
        <f t="shared" si="0"/>
        <v>0</v>
      </c>
      <c r="AJ4" s="115">
        <f t="shared" si="0"/>
        <v>0</v>
      </c>
      <c r="AK4" s="115">
        <f t="shared" si="0"/>
        <v>0</v>
      </c>
      <c r="AL4" s="115">
        <f t="shared" si="0"/>
        <v>0</v>
      </c>
      <c r="AM4" s="115">
        <f t="shared" si="0"/>
        <v>0</v>
      </c>
      <c r="AN4" s="115">
        <f t="shared" si="0"/>
        <v>1783085.2</v>
      </c>
      <c r="AO4" s="115">
        <f t="shared" si="0"/>
        <v>0</v>
      </c>
      <c r="AP4" s="115">
        <f t="shared" si="0"/>
        <v>0</v>
      </c>
      <c r="AQ4" s="115">
        <f t="shared" si="0"/>
        <v>0</v>
      </c>
      <c r="AR4" s="115">
        <f t="shared" si="0"/>
        <v>0</v>
      </c>
      <c r="AS4" s="115">
        <f t="shared" si="0"/>
        <v>0</v>
      </c>
      <c r="AT4" s="115">
        <f t="shared" si="0"/>
        <v>0</v>
      </c>
      <c r="AU4" s="115">
        <f t="shared" si="0"/>
        <v>0</v>
      </c>
      <c r="AV4" s="115">
        <f t="shared" si="0"/>
        <v>0</v>
      </c>
      <c r="AW4" s="115">
        <f t="shared" si="0"/>
        <v>0</v>
      </c>
      <c r="AX4" s="115">
        <f t="shared" si="0"/>
        <v>0</v>
      </c>
      <c r="AY4" s="115">
        <f t="shared" si="0"/>
        <v>0</v>
      </c>
      <c r="AZ4" s="115">
        <f t="shared" si="0"/>
        <v>1741205</v>
      </c>
      <c r="BA4" s="115">
        <f t="shared" si="0"/>
        <v>0</v>
      </c>
      <c r="BB4" s="115">
        <f t="shared" si="0"/>
        <v>0</v>
      </c>
      <c r="BC4" s="115">
        <f t="shared" si="0"/>
        <v>0</v>
      </c>
      <c r="BD4" s="115">
        <f t="shared" si="0"/>
        <v>0</v>
      </c>
      <c r="BE4" s="115">
        <f t="shared" si="0"/>
        <v>0</v>
      </c>
      <c r="BF4" s="115">
        <f t="shared" si="0"/>
        <v>0</v>
      </c>
      <c r="BG4" s="115">
        <f t="shared" si="0"/>
        <v>0</v>
      </c>
      <c r="BH4" s="115">
        <f t="shared" si="0"/>
        <v>0</v>
      </c>
      <c r="BI4" s="115">
        <f t="shared" si="0"/>
        <v>0</v>
      </c>
      <c r="BJ4" s="115">
        <f t="shared" si="0"/>
        <v>0</v>
      </c>
      <c r="BK4" s="115">
        <f t="shared" si="0"/>
        <v>0</v>
      </c>
    </row>
    <row r="5" spans="1:63" ht="51">
      <c r="A5" s="209"/>
      <c r="B5" s="5">
        <v>11001</v>
      </c>
      <c r="C5" s="177" t="s">
        <v>126</v>
      </c>
      <c r="D5" s="117">
        <v>1197480.8</v>
      </c>
      <c r="E5" s="118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8">
        <v>1668798.9</v>
      </c>
      <c r="Q5" s="118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20">
        <v>1656484.7000000004</v>
      </c>
      <c r="AC5" s="118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20">
        <v>1665684.3</v>
      </c>
      <c r="AO5" s="118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20">
        <v>1617387.5</v>
      </c>
      <c r="BA5" s="118"/>
      <c r="BB5" s="119"/>
      <c r="BC5" s="119"/>
      <c r="BD5" s="119"/>
      <c r="BE5" s="119"/>
      <c r="BF5" s="119"/>
      <c r="BG5" s="119"/>
      <c r="BH5" s="119"/>
      <c r="BI5" s="119"/>
      <c r="BJ5" s="119"/>
      <c r="BK5" s="119"/>
    </row>
    <row r="6" spans="1:63" ht="25.5">
      <c r="A6" s="209"/>
      <c r="B6" s="5">
        <v>11002</v>
      </c>
      <c r="C6" s="177" t="s">
        <v>73</v>
      </c>
      <c r="D6" s="117">
        <v>7070.1</v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8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8">
        <v>0</v>
      </c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8">
        <v>0</v>
      </c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21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</row>
    <row r="7" spans="1:63" ht="31.5" customHeight="1">
      <c r="A7" s="209"/>
      <c r="B7" s="5">
        <v>11003</v>
      </c>
      <c r="C7" s="178" t="s">
        <v>74</v>
      </c>
      <c r="D7" s="117">
        <v>40571.9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8">
        <v>42379.199999999997</v>
      </c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8">
        <v>43814.3</v>
      </c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8">
        <v>44785.4</v>
      </c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21">
        <v>45542</v>
      </c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</row>
    <row r="8" spans="1:63" ht="38.25">
      <c r="A8" s="210"/>
      <c r="B8" s="5">
        <v>11007</v>
      </c>
      <c r="C8" s="179" t="s">
        <v>100</v>
      </c>
      <c r="D8" s="105">
        <v>35557.599999999999</v>
      </c>
      <c r="E8" s="105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8">
        <v>59271.9</v>
      </c>
      <c r="Q8" s="118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8">
        <v>63275.5</v>
      </c>
      <c r="AC8" s="118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8">
        <v>63275.5</v>
      </c>
      <c r="AO8" s="118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08">
        <v>63275.5</v>
      </c>
      <c r="BA8" s="108"/>
      <c r="BB8" s="119"/>
      <c r="BC8" s="119"/>
      <c r="BD8" s="119"/>
      <c r="BE8" s="119"/>
      <c r="BF8" s="119"/>
      <c r="BG8" s="119"/>
      <c r="BH8" s="119"/>
      <c r="BI8" s="119"/>
      <c r="BJ8" s="119"/>
      <c r="BK8" s="119"/>
    </row>
    <row r="9" spans="1:63" ht="25.5">
      <c r="A9" s="209"/>
      <c r="B9" s="5">
        <v>31001</v>
      </c>
      <c r="C9" s="180" t="s">
        <v>75</v>
      </c>
      <c r="D9" s="117">
        <v>18193.099999999999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8">
        <v>19919.8</v>
      </c>
      <c r="Q9" s="118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8">
        <v>22399</v>
      </c>
      <c r="AC9" s="118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8">
        <v>9340</v>
      </c>
      <c r="AO9" s="118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21">
        <v>15000</v>
      </c>
      <c r="BA9" s="121"/>
      <c r="BB9" s="119"/>
      <c r="BC9" s="119"/>
      <c r="BD9" s="119"/>
      <c r="BE9" s="119"/>
      <c r="BF9" s="119"/>
      <c r="BG9" s="119"/>
      <c r="BH9" s="119"/>
      <c r="BI9" s="119"/>
      <c r="BJ9" s="119"/>
      <c r="BK9" s="119"/>
    </row>
    <row r="10" spans="1:63" ht="25.5" customHeight="1">
      <c r="A10" s="209">
        <v>1052</v>
      </c>
      <c r="B10" s="5"/>
      <c r="C10" s="181" t="s">
        <v>76</v>
      </c>
      <c r="D10" s="123">
        <f>D11</f>
        <v>313662.40000000002</v>
      </c>
      <c r="E10" s="123">
        <f t="shared" ref="E10:BK10" si="1">E11</f>
        <v>85406.8</v>
      </c>
      <c r="F10" s="123">
        <f t="shared" si="1"/>
        <v>21705.200000000001</v>
      </c>
      <c r="G10" s="124">
        <f t="shared" si="1"/>
        <v>21416.400000000001</v>
      </c>
      <c r="H10" s="124">
        <f t="shared" si="1"/>
        <v>14586</v>
      </c>
      <c r="I10" s="124">
        <f t="shared" si="1"/>
        <v>29576.799999999999</v>
      </c>
      <c r="J10" s="123">
        <f t="shared" si="1"/>
        <v>21416.400000000001</v>
      </c>
      <c r="K10" s="123">
        <f t="shared" si="1"/>
        <v>26770.5</v>
      </c>
      <c r="L10" s="123">
        <f t="shared" si="1"/>
        <v>34159.599999999999</v>
      </c>
      <c r="M10" s="123">
        <f t="shared" si="1"/>
        <v>22988.799999999999</v>
      </c>
      <c r="N10" s="123">
        <f t="shared" si="1"/>
        <v>14219.5</v>
      </c>
      <c r="O10" s="123">
        <f t="shared" si="1"/>
        <v>21416.400000000001</v>
      </c>
      <c r="P10" s="123">
        <f t="shared" si="1"/>
        <v>330585.8</v>
      </c>
      <c r="Q10" s="123">
        <f t="shared" si="1"/>
        <v>98543.8</v>
      </c>
      <c r="R10" s="123">
        <f t="shared" si="1"/>
        <v>22270.400000000001</v>
      </c>
      <c r="S10" s="124">
        <f t="shared" si="1"/>
        <v>21587.200000000001</v>
      </c>
      <c r="T10" s="123">
        <f t="shared" si="1"/>
        <v>14714.2</v>
      </c>
      <c r="U10" s="124">
        <f t="shared" si="1"/>
        <v>30994.1</v>
      </c>
      <c r="V10" s="123">
        <f t="shared" si="1"/>
        <v>21587.200000000001</v>
      </c>
      <c r="W10" s="124">
        <f t="shared" si="1"/>
        <v>26984</v>
      </c>
      <c r="X10" s="123">
        <f t="shared" si="1"/>
        <v>34568.800000000003</v>
      </c>
      <c r="Y10" s="123">
        <f t="shared" si="1"/>
        <v>23291.1</v>
      </c>
      <c r="Z10" s="123">
        <f t="shared" si="1"/>
        <v>14457.8</v>
      </c>
      <c r="AA10" s="123">
        <f t="shared" si="1"/>
        <v>21587.200000000001</v>
      </c>
      <c r="AB10" s="123">
        <f t="shared" si="1"/>
        <v>330585.8</v>
      </c>
      <c r="AC10" s="123">
        <f t="shared" si="1"/>
        <v>98543.8</v>
      </c>
      <c r="AD10" s="123">
        <f t="shared" si="1"/>
        <v>22270.400000000001</v>
      </c>
      <c r="AE10" s="124">
        <f t="shared" si="1"/>
        <v>21587.200000000001</v>
      </c>
      <c r="AF10" s="123">
        <f t="shared" si="1"/>
        <v>14714.2</v>
      </c>
      <c r="AG10" s="124">
        <f t="shared" si="1"/>
        <v>30994.1</v>
      </c>
      <c r="AH10" s="123">
        <f t="shared" si="1"/>
        <v>21587.200000000001</v>
      </c>
      <c r="AI10" s="123">
        <f t="shared" si="1"/>
        <v>26984</v>
      </c>
      <c r="AJ10" s="123">
        <f t="shared" si="1"/>
        <v>34568.800000000003</v>
      </c>
      <c r="AK10" s="123">
        <f t="shared" si="1"/>
        <v>23291.1</v>
      </c>
      <c r="AL10" s="123">
        <f t="shared" si="1"/>
        <v>14457.8</v>
      </c>
      <c r="AM10" s="123">
        <f t="shared" si="1"/>
        <v>21587.200000000001</v>
      </c>
      <c r="AN10" s="123">
        <f t="shared" si="1"/>
        <v>330585.8</v>
      </c>
      <c r="AO10" s="123">
        <f t="shared" si="1"/>
        <v>98543.8</v>
      </c>
      <c r="AP10" s="123">
        <f t="shared" si="1"/>
        <v>22270.400000000001</v>
      </c>
      <c r="AQ10" s="124">
        <f t="shared" si="1"/>
        <v>21587.200000000001</v>
      </c>
      <c r="AR10" s="123">
        <f t="shared" si="1"/>
        <v>14714.2</v>
      </c>
      <c r="AS10" s="124">
        <f t="shared" si="1"/>
        <v>30994.1</v>
      </c>
      <c r="AT10" s="123">
        <f t="shared" si="1"/>
        <v>21587.200000000001</v>
      </c>
      <c r="AU10" s="123">
        <f t="shared" si="1"/>
        <v>26984</v>
      </c>
      <c r="AV10" s="123">
        <f t="shared" si="1"/>
        <v>34568.800000000003</v>
      </c>
      <c r="AW10" s="123">
        <f t="shared" si="1"/>
        <v>23291.1</v>
      </c>
      <c r="AX10" s="123">
        <f t="shared" si="1"/>
        <v>14457.8</v>
      </c>
      <c r="AY10" s="123">
        <f t="shared" si="1"/>
        <v>21587.200000000001</v>
      </c>
      <c r="AZ10" s="123">
        <f t="shared" si="1"/>
        <v>330585.8</v>
      </c>
      <c r="BA10" s="123">
        <f t="shared" si="1"/>
        <v>98543.8</v>
      </c>
      <c r="BB10" s="123">
        <f t="shared" si="1"/>
        <v>22270.400000000001</v>
      </c>
      <c r="BC10" s="124">
        <f t="shared" si="1"/>
        <v>21587.200000000001</v>
      </c>
      <c r="BD10" s="123">
        <f t="shared" si="1"/>
        <v>14714.2</v>
      </c>
      <c r="BE10" s="124">
        <f t="shared" si="1"/>
        <v>30994.1</v>
      </c>
      <c r="BF10" s="123">
        <f t="shared" si="1"/>
        <v>21587.200000000001</v>
      </c>
      <c r="BG10" s="123">
        <f t="shared" si="1"/>
        <v>26984</v>
      </c>
      <c r="BH10" s="123">
        <f t="shared" si="1"/>
        <v>34568.800000000003</v>
      </c>
      <c r="BI10" s="123">
        <f t="shared" si="1"/>
        <v>23291.1</v>
      </c>
      <c r="BJ10" s="123">
        <f t="shared" si="1"/>
        <v>14457.8</v>
      </c>
      <c r="BK10" s="123">
        <f t="shared" si="1"/>
        <v>21587.200000000001</v>
      </c>
    </row>
    <row r="11" spans="1:63" ht="25.5">
      <c r="A11" s="209"/>
      <c r="B11" s="5">
        <v>11001</v>
      </c>
      <c r="C11" s="125" t="s">
        <v>77</v>
      </c>
      <c r="D11" s="182">
        <v>313662.40000000002</v>
      </c>
      <c r="E11" s="106">
        <v>85406.8</v>
      </c>
      <c r="F11" s="106">
        <v>21705.200000000001</v>
      </c>
      <c r="G11" s="107">
        <v>21416.400000000001</v>
      </c>
      <c r="H11" s="107">
        <v>14586</v>
      </c>
      <c r="I11" s="107">
        <v>29576.799999999999</v>
      </c>
      <c r="J11" s="106">
        <v>21416.400000000001</v>
      </c>
      <c r="K11" s="106">
        <v>26770.5</v>
      </c>
      <c r="L11" s="106">
        <v>34159.599999999999</v>
      </c>
      <c r="M11" s="106">
        <v>22988.799999999999</v>
      </c>
      <c r="N11" s="106">
        <v>14219.5</v>
      </c>
      <c r="O11" s="106">
        <v>21416.400000000001</v>
      </c>
      <c r="P11" s="107">
        <v>330585.8</v>
      </c>
      <c r="Q11" s="106">
        <v>98543.8</v>
      </c>
      <c r="R11" s="106">
        <v>22270.400000000001</v>
      </c>
      <c r="S11" s="107">
        <v>21587.200000000001</v>
      </c>
      <c r="T11" s="106">
        <v>14714.2</v>
      </c>
      <c r="U11" s="107">
        <v>30994.1</v>
      </c>
      <c r="V11" s="106">
        <v>21587.200000000001</v>
      </c>
      <c r="W11" s="107">
        <v>26984</v>
      </c>
      <c r="X11" s="106">
        <v>34568.800000000003</v>
      </c>
      <c r="Y11" s="106">
        <v>23291.1</v>
      </c>
      <c r="Z11" s="106">
        <v>14457.8</v>
      </c>
      <c r="AA11" s="106">
        <v>21587.200000000001</v>
      </c>
      <c r="AB11" s="107">
        <v>330585.8</v>
      </c>
      <c r="AC11" s="106">
        <v>98543.8</v>
      </c>
      <c r="AD11" s="106">
        <v>22270.400000000001</v>
      </c>
      <c r="AE11" s="107">
        <v>21587.200000000001</v>
      </c>
      <c r="AF11" s="106">
        <v>14714.2</v>
      </c>
      <c r="AG11" s="107">
        <v>30994.1</v>
      </c>
      <c r="AH11" s="106">
        <v>21587.200000000001</v>
      </c>
      <c r="AI11" s="107">
        <v>26984</v>
      </c>
      <c r="AJ11" s="106">
        <v>34568.800000000003</v>
      </c>
      <c r="AK11" s="106">
        <v>23291.1</v>
      </c>
      <c r="AL11" s="106">
        <v>14457.8</v>
      </c>
      <c r="AM11" s="106">
        <v>21587.200000000001</v>
      </c>
      <c r="AN11" s="126">
        <v>330585.8</v>
      </c>
      <c r="AO11" s="106">
        <v>98543.8</v>
      </c>
      <c r="AP11" s="106">
        <v>22270.400000000001</v>
      </c>
      <c r="AQ11" s="107">
        <v>21587.200000000001</v>
      </c>
      <c r="AR11" s="106">
        <v>14714.2</v>
      </c>
      <c r="AS11" s="107">
        <v>30994.1</v>
      </c>
      <c r="AT11" s="106">
        <v>21587.200000000001</v>
      </c>
      <c r="AU11" s="107">
        <v>26984</v>
      </c>
      <c r="AV11" s="106">
        <v>34568.800000000003</v>
      </c>
      <c r="AW11" s="106">
        <v>23291.1</v>
      </c>
      <c r="AX11" s="106">
        <v>14457.8</v>
      </c>
      <c r="AY11" s="106">
        <v>21587.200000000001</v>
      </c>
      <c r="AZ11" s="126">
        <v>330585.8</v>
      </c>
      <c r="BA11" s="106">
        <v>98543.8</v>
      </c>
      <c r="BB11" s="106">
        <v>22270.400000000001</v>
      </c>
      <c r="BC11" s="107">
        <v>21587.200000000001</v>
      </c>
      <c r="BD11" s="106">
        <v>14714.2</v>
      </c>
      <c r="BE11" s="107">
        <v>30994.1</v>
      </c>
      <c r="BF11" s="106">
        <v>21587.200000000001</v>
      </c>
      <c r="BG11" s="107">
        <v>26984</v>
      </c>
      <c r="BH11" s="106">
        <v>34568.800000000003</v>
      </c>
      <c r="BI11" s="106">
        <v>23291.1</v>
      </c>
      <c r="BJ11" s="106">
        <v>14457.8</v>
      </c>
      <c r="BK11" s="106">
        <v>21587.200000000001</v>
      </c>
    </row>
    <row r="12" spans="1:63">
      <c r="A12" s="209">
        <v>1093</v>
      </c>
      <c r="B12" s="5"/>
      <c r="C12" s="122" t="s">
        <v>4</v>
      </c>
      <c r="D12" s="124">
        <f>D13+D14+D15</f>
        <v>642917.5</v>
      </c>
      <c r="E12" s="124">
        <f t="shared" ref="E12:BK12" si="2">E13+E14+E15</f>
        <v>202900.60399999999</v>
      </c>
      <c r="F12" s="124">
        <f t="shared" si="2"/>
        <v>13413.191999999999</v>
      </c>
      <c r="G12" s="124">
        <f t="shared" ref="G12" si="3">G13+G14+G15</f>
        <v>26826.383999999998</v>
      </c>
      <c r="H12" s="124">
        <f t="shared" si="2"/>
        <v>20119.788</v>
      </c>
      <c r="I12" s="124">
        <f t="shared" ref="I12" si="4">I13+I14+I15</f>
        <v>13413.191999999999</v>
      </c>
      <c r="J12" s="124">
        <f t="shared" si="2"/>
        <v>20119.788</v>
      </c>
      <c r="K12" s="124">
        <f t="shared" si="2"/>
        <v>26826.383999999998</v>
      </c>
      <c r="L12" s="124">
        <f t="shared" ref="L12:M12" si="5">L13+L14+L15</f>
        <v>20119.788</v>
      </c>
      <c r="M12" s="124">
        <f t="shared" si="5"/>
        <v>20119.788</v>
      </c>
      <c r="N12" s="124">
        <f t="shared" si="2"/>
        <v>6706.5959999999995</v>
      </c>
      <c r="O12" s="124">
        <f t="shared" si="2"/>
        <v>6706.5959999999995</v>
      </c>
      <c r="P12" s="124">
        <f t="shared" si="2"/>
        <v>672149</v>
      </c>
      <c r="Q12" s="124">
        <f t="shared" si="2"/>
        <v>176048.1</v>
      </c>
      <c r="R12" s="124">
        <f t="shared" si="2"/>
        <v>20119.788</v>
      </c>
      <c r="S12" s="124">
        <f t="shared" si="2"/>
        <v>33532.980000000003</v>
      </c>
      <c r="T12" s="124">
        <f t="shared" si="2"/>
        <v>26826.383999999998</v>
      </c>
      <c r="U12" s="124">
        <f t="shared" si="2"/>
        <v>20119.788</v>
      </c>
      <c r="V12" s="124">
        <f t="shared" si="2"/>
        <v>26826.383999999998</v>
      </c>
      <c r="W12" s="124">
        <f t="shared" si="2"/>
        <v>33532.980000000003</v>
      </c>
      <c r="X12" s="124">
        <f t="shared" si="2"/>
        <v>26826.383999999998</v>
      </c>
      <c r="Y12" s="124">
        <f t="shared" si="2"/>
        <v>26826.383999999998</v>
      </c>
      <c r="Z12" s="124">
        <f t="shared" ref="Z12:AA12" si="6">Z13+Z14+Z15</f>
        <v>13413.191999999999</v>
      </c>
      <c r="AA12" s="124">
        <f t="shared" si="6"/>
        <v>13413.191999999999</v>
      </c>
      <c r="AB12" s="124">
        <f t="shared" si="2"/>
        <v>672149</v>
      </c>
      <c r="AC12" s="124">
        <f t="shared" si="2"/>
        <v>176048.1</v>
      </c>
      <c r="AD12" s="124">
        <f t="shared" si="2"/>
        <v>20119.788</v>
      </c>
      <c r="AE12" s="124">
        <f t="shared" ref="AE12" si="7">AE13+AE14+AE15</f>
        <v>33532.980000000003</v>
      </c>
      <c r="AF12" s="124">
        <f t="shared" si="2"/>
        <v>26826.383999999998</v>
      </c>
      <c r="AG12" s="124">
        <f t="shared" ref="AG12" si="8">AG13+AG14+AG15</f>
        <v>20119.788</v>
      </c>
      <c r="AH12" s="124">
        <f t="shared" si="2"/>
        <v>26826.383999999998</v>
      </c>
      <c r="AI12" s="124">
        <f t="shared" si="2"/>
        <v>33532.980000000003</v>
      </c>
      <c r="AJ12" s="124">
        <f t="shared" si="2"/>
        <v>26826.383999999998</v>
      </c>
      <c r="AK12" s="124">
        <f t="shared" si="2"/>
        <v>26826.383999999998</v>
      </c>
      <c r="AL12" s="124">
        <f t="shared" si="2"/>
        <v>13413.191999999999</v>
      </c>
      <c r="AM12" s="124">
        <f t="shared" si="2"/>
        <v>13413.191999999999</v>
      </c>
      <c r="AN12" s="124">
        <f t="shared" si="2"/>
        <v>672149</v>
      </c>
      <c r="AO12" s="124">
        <f t="shared" si="2"/>
        <v>176048.1</v>
      </c>
      <c r="AP12" s="124">
        <f t="shared" si="2"/>
        <v>20119.788</v>
      </c>
      <c r="AQ12" s="124">
        <f t="shared" si="2"/>
        <v>33532.980000000003</v>
      </c>
      <c r="AR12" s="124">
        <f t="shared" si="2"/>
        <v>26826.383999999998</v>
      </c>
      <c r="AS12" s="124">
        <f t="shared" si="2"/>
        <v>20119.788</v>
      </c>
      <c r="AT12" s="124">
        <f t="shared" si="2"/>
        <v>26826.383999999998</v>
      </c>
      <c r="AU12" s="124">
        <f t="shared" si="2"/>
        <v>33532.980000000003</v>
      </c>
      <c r="AV12" s="124">
        <f t="shared" si="2"/>
        <v>26826.383999999998</v>
      </c>
      <c r="AW12" s="124">
        <f t="shared" si="2"/>
        <v>26826.383999999998</v>
      </c>
      <c r="AX12" s="124">
        <f t="shared" ref="AX12:AY12" si="9">AX13+AX14+AX15</f>
        <v>13413.191999999999</v>
      </c>
      <c r="AY12" s="124">
        <f t="shared" si="9"/>
        <v>13413.191999999999</v>
      </c>
      <c r="AZ12" s="124">
        <f t="shared" si="2"/>
        <v>672149</v>
      </c>
      <c r="BA12" s="124">
        <f t="shared" si="2"/>
        <v>176048.1</v>
      </c>
      <c r="BB12" s="124">
        <f t="shared" ref="BB12" si="10">BB13+BB14+BB15</f>
        <v>20119.788</v>
      </c>
      <c r="BC12" s="124">
        <f t="shared" si="2"/>
        <v>33532.980000000003</v>
      </c>
      <c r="BD12" s="124">
        <f t="shared" si="2"/>
        <v>26826.383999999998</v>
      </c>
      <c r="BE12" s="124">
        <f t="shared" ref="BE12" si="11">BE13+BE14+BE15</f>
        <v>20119.788</v>
      </c>
      <c r="BF12" s="124">
        <f t="shared" si="2"/>
        <v>26826.383999999998</v>
      </c>
      <c r="BG12" s="124">
        <f t="shared" si="2"/>
        <v>33532.980000000003</v>
      </c>
      <c r="BH12" s="124">
        <f t="shared" si="2"/>
        <v>26826.383999999998</v>
      </c>
      <c r="BI12" s="124">
        <f t="shared" si="2"/>
        <v>26826.383999999998</v>
      </c>
      <c r="BJ12" s="124">
        <f t="shared" si="2"/>
        <v>13413.191999999999</v>
      </c>
      <c r="BK12" s="124">
        <f t="shared" si="2"/>
        <v>13413.191999999999</v>
      </c>
    </row>
    <row r="13" spans="1:63" ht="21" customHeight="1">
      <c r="A13" s="209"/>
      <c r="B13" s="5">
        <v>11001</v>
      </c>
      <c r="C13" s="181" t="s">
        <v>78</v>
      </c>
      <c r="D13" s="127">
        <v>377272.1</v>
      </c>
      <c r="E13" s="128">
        <v>202900.60399999999</v>
      </c>
      <c r="F13" s="128">
        <v>13413.191999999999</v>
      </c>
      <c r="G13" s="128">
        <v>26826.383999999998</v>
      </c>
      <c r="H13" s="128">
        <v>20119.788</v>
      </c>
      <c r="I13" s="128">
        <v>13413.191999999999</v>
      </c>
      <c r="J13" s="128">
        <v>20119.788</v>
      </c>
      <c r="K13" s="128">
        <v>26826.383999999998</v>
      </c>
      <c r="L13" s="128">
        <v>20119.788</v>
      </c>
      <c r="M13" s="128">
        <v>20119.788</v>
      </c>
      <c r="N13" s="128">
        <v>6706.5959999999995</v>
      </c>
      <c r="O13" s="128">
        <v>6706.5959999999995</v>
      </c>
      <c r="P13" s="128">
        <v>417485.6</v>
      </c>
      <c r="Q13" s="128">
        <v>176048.1</v>
      </c>
      <c r="R13" s="128">
        <v>20119.788</v>
      </c>
      <c r="S13" s="128">
        <v>33532.980000000003</v>
      </c>
      <c r="T13" s="128">
        <v>26826.383999999998</v>
      </c>
      <c r="U13" s="128">
        <v>20119.788</v>
      </c>
      <c r="V13" s="128">
        <v>26826.383999999998</v>
      </c>
      <c r="W13" s="128">
        <v>33532.980000000003</v>
      </c>
      <c r="X13" s="128">
        <v>26826.383999999998</v>
      </c>
      <c r="Y13" s="128">
        <v>26826.383999999998</v>
      </c>
      <c r="Z13" s="128">
        <v>13413.191999999999</v>
      </c>
      <c r="AA13" s="128">
        <v>13413.191999999999</v>
      </c>
      <c r="AB13" s="120">
        <v>417485.6</v>
      </c>
      <c r="AC13" s="128">
        <v>176048.1</v>
      </c>
      <c r="AD13" s="128">
        <v>20119.788</v>
      </c>
      <c r="AE13" s="128">
        <v>33532.980000000003</v>
      </c>
      <c r="AF13" s="128">
        <v>26826.383999999998</v>
      </c>
      <c r="AG13" s="128">
        <v>20119.788</v>
      </c>
      <c r="AH13" s="128">
        <v>26826.383999999998</v>
      </c>
      <c r="AI13" s="128">
        <v>33532.980000000003</v>
      </c>
      <c r="AJ13" s="128">
        <v>26826.383999999998</v>
      </c>
      <c r="AK13" s="128">
        <v>26826.383999999998</v>
      </c>
      <c r="AL13" s="128">
        <v>13413.191999999999</v>
      </c>
      <c r="AM13" s="128">
        <v>13413.191999999999</v>
      </c>
      <c r="AN13" s="120">
        <v>417485.6</v>
      </c>
      <c r="AO13" s="128">
        <v>176048.1</v>
      </c>
      <c r="AP13" s="128">
        <v>20119.788</v>
      </c>
      <c r="AQ13" s="128">
        <v>33532.980000000003</v>
      </c>
      <c r="AR13" s="128">
        <v>26826.383999999998</v>
      </c>
      <c r="AS13" s="128">
        <v>20119.788</v>
      </c>
      <c r="AT13" s="128">
        <v>26826.383999999998</v>
      </c>
      <c r="AU13" s="128">
        <v>33532.980000000003</v>
      </c>
      <c r="AV13" s="128">
        <v>26826.383999999998</v>
      </c>
      <c r="AW13" s="128">
        <v>26826.383999999998</v>
      </c>
      <c r="AX13" s="128">
        <v>13413.191999999999</v>
      </c>
      <c r="AY13" s="128">
        <v>13413.191999999999</v>
      </c>
      <c r="AZ13" s="120">
        <v>417485.6</v>
      </c>
      <c r="BA13" s="128">
        <v>176048.1</v>
      </c>
      <c r="BB13" s="128">
        <v>20119.788</v>
      </c>
      <c r="BC13" s="128">
        <v>33532.980000000003</v>
      </c>
      <c r="BD13" s="128">
        <v>26826.383999999998</v>
      </c>
      <c r="BE13" s="128">
        <v>20119.788</v>
      </c>
      <c r="BF13" s="128">
        <v>26826.383999999998</v>
      </c>
      <c r="BG13" s="128">
        <v>33532.980000000003</v>
      </c>
      <c r="BH13" s="128">
        <v>26826.383999999998</v>
      </c>
      <c r="BI13" s="128">
        <v>26826.383999999998</v>
      </c>
      <c r="BJ13" s="128">
        <v>13413.191999999999</v>
      </c>
      <c r="BK13" s="128">
        <v>13413.191999999999</v>
      </c>
    </row>
    <row r="14" spans="1:63" s="132" customFormat="1" ht="25.5">
      <c r="A14" s="210"/>
      <c r="B14" s="129">
        <v>11002</v>
      </c>
      <c r="C14" s="183" t="s">
        <v>113</v>
      </c>
      <c r="D14" s="130">
        <v>22350</v>
      </c>
      <c r="E14" s="130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0">
        <v>34000</v>
      </c>
      <c r="Q14" s="130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0">
        <v>34000</v>
      </c>
      <c r="AC14" s="130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0">
        <v>34000</v>
      </c>
      <c r="AO14" s="130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0">
        <v>34000</v>
      </c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</row>
    <row r="15" spans="1:63" ht="25.5">
      <c r="A15" s="209"/>
      <c r="B15" s="5">
        <v>11003</v>
      </c>
      <c r="C15" s="181" t="s">
        <v>5</v>
      </c>
      <c r="D15" s="105">
        <v>243295.4</v>
      </c>
      <c r="E15" s="105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8">
        <v>220663.4</v>
      </c>
      <c r="Q15" s="118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8">
        <v>220663.4</v>
      </c>
      <c r="AC15" s="118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8">
        <v>220663.4</v>
      </c>
      <c r="AO15" s="118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8">
        <v>220663.4</v>
      </c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</row>
    <row r="16" spans="1:63">
      <c r="A16" s="209">
        <v>1120</v>
      </c>
      <c r="B16" s="5"/>
      <c r="C16" s="122" t="s">
        <v>79</v>
      </c>
      <c r="D16" s="124">
        <f>D17+D18+D19+D20+D21+D22+D23+D24</f>
        <v>10126970.9</v>
      </c>
      <c r="E16" s="124">
        <f t="shared" ref="E16:BK16" si="12">E17+E18+E19+E20+E21+E22+E23+E24</f>
        <v>4113541.6</v>
      </c>
      <c r="F16" s="124">
        <f t="shared" si="12"/>
        <v>672682.29999999993</v>
      </c>
      <c r="G16" s="124">
        <f t="shared" si="12"/>
        <v>28200.7</v>
      </c>
      <c r="H16" s="124">
        <f t="shared" si="12"/>
        <v>1083987.2999999998</v>
      </c>
      <c r="I16" s="124">
        <f t="shared" si="12"/>
        <v>32900.9</v>
      </c>
      <c r="J16" s="124">
        <f t="shared" si="12"/>
        <v>1723475.4</v>
      </c>
      <c r="K16" s="124">
        <f t="shared" si="12"/>
        <v>602064.6</v>
      </c>
      <c r="L16" s="124">
        <f t="shared" si="12"/>
        <v>822191.1</v>
      </c>
      <c r="M16" s="124">
        <f t="shared" si="12"/>
        <v>684479.4</v>
      </c>
      <c r="N16" s="124">
        <f t="shared" si="12"/>
        <v>37601</v>
      </c>
      <c r="O16" s="124">
        <f t="shared" si="12"/>
        <v>14100.4</v>
      </c>
      <c r="P16" s="124">
        <f t="shared" si="12"/>
        <v>10870154.800000001</v>
      </c>
      <c r="Q16" s="124">
        <f t="shared" si="12"/>
        <v>4224505.3</v>
      </c>
      <c r="R16" s="124">
        <f t="shared" si="12"/>
        <v>669706.69999999995</v>
      </c>
      <c r="S16" s="124">
        <f t="shared" si="12"/>
        <v>22639.200000000001</v>
      </c>
      <c r="T16" s="124">
        <f t="shared" si="12"/>
        <v>1070482.8999999999</v>
      </c>
      <c r="U16" s="124">
        <f t="shared" si="12"/>
        <v>19643.900000000001</v>
      </c>
      <c r="V16" s="124">
        <f t="shared" si="12"/>
        <v>1716195.5</v>
      </c>
      <c r="W16" s="124">
        <f t="shared" si="12"/>
        <v>612092.5</v>
      </c>
      <c r="X16" s="124">
        <f t="shared" si="12"/>
        <v>820515.20000000007</v>
      </c>
      <c r="Y16" s="124">
        <f t="shared" si="12"/>
        <v>669385.20000000007</v>
      </c>
      <c r="Z16" s="124">
        <f t="shared" si="12"/>
        <v>11183.4</v>
      </c>
      <c r="AA16" s="124">
        <f t="shared" si="12"/>
        <v>26440.799999999999</v>
      </c>
      <c r="AB16" s="124">
        <f t="shared" si="12"/>
        <v>13617317.5</v>
      </c>
      <c r="AC16" s="124">
        <f t="shared" si="12"/>
        <v>6541419.9000000004</v>
      </c>
      <c r="AD16" s="124">
        <f t="shared" si="12"/>
        <v>670206.69999999995</v>
      </c>
      <c r="AE16" s="124">
        <f t="shared" si="12"/>
        <v>22639.200000000001</v>
      </c>
      <c r="AF16" s="124">
        <f t="shared" si="12"/>
        <v>1071082.8999999999</v>
      </c>
      <c r="AG16" s="124">
        <f t="shared" si="12"/>
        <v>19643.900000000001</v>
      </c>
      <c r="AH16" s="124">
        <f t="shared" si="12"/>
        <v>1716195.5</v>
      </c>
      <c r="AI16" s="124">
        <f t="shared" si="12"/>
        <v>612092.5</v>
      </c>
      <c r="AJ16" s="124">
        <f t="shared" si="12"/>
        <v>820515.20000000007</v>
      </c>
      <c r="AK16" s="124">
        <f t="shared" si="12"/>
        <v>669385.20000000007</v>
      </c>
      <c r="AL16" s="124">
        <f t="shared" si="12"/>
        <v>12183.4</v>
      </c>
      <c r="AM16" s="124">
        <f t="shared" si="12"/>
        <v>26340.799999999999</v>
      </c>
      <c r="AN16" s="124">
        <f t="shared" si="12"/>
        <v>12804458</v>
      </c>
      <c r="AO16" s="124">
        <f t="shared" si="12"/>
        <v>6180968.6000000006</v>
      </c>
      <c r="AP16" s="124">
        <f t="shared" si="12"/>
        <v>670706.69999999995</v>
      </c>
      <c r="AQ16" s="124">
        <f t="shared" si="12"/>
        <v>22739.200000000001</v>
      </c>
      <c r="AR16" s="124">
        <f t="shared" si="12"/>
        <v>1070482.8999999999</v>
      </c>
      <c r="AS16" s="124">
        <f t="shared" si="12"/>
        <v>21643.9</v>
      </c>
      <c r="AT16" s="124">
        <f t="shared" si="12"/>
        <v>1716195.5</v>
      </c>
      <c r="AU16" s="124">
        <f t="shared" si="12"/>
        <v>613092.5</v>
      </c>
      <c r="AV16" s="124">
        <f t="shared" si="12"/>
        <v>821515.20000000007</v>
      </c>
      <c r="AW16" s="124">
        <f t="shared" si="12"/>
        <v>670385.20000000007</v>
      </c>
      <c r="AX16" s="124">
        <f t="shared" si="12"/>
        <v>12183.4</v>
      </c>
      <c r="AY16" s="124">
        <f t="shared" si="12"/>
        <v>27440.799999999999</v>
      </c>
      <c r="AZ16" s="124">
        <f t="shared" si="12"/>
        <v>12809959.4</v>
      </c>
      <c r="BA16" s="124">
        <f t="shared" si="12"/>
        <v>6186470</v>
      </c>
      <c r="BB16" s="124">
        <f t="shared" si="12"/>
        <v>670706.69999999995</v>
      </c>
      <c r="BC16" s="124">
        <f t="shared" si="12"/>
        <v>22739.200000000001</v>
      </c>
      <c r="BD16" s="124">
        <f t="shared" si="12"/>
        <v>1070482.8999999999</v>
      </c>
      <c r="BE16" s="124">
        <f t="shared" si="12"/>
        <v>21643.9</v>
      </c>
      <c r="BF16" s="124">
        <f t="shared" si="12"/>
        <v>1716195.5</v>
      </c>
      <c r="BG16" s="124">
        <f t="shared" si="12"/>
        <v>613092.5</v>
      </c>
      <c r="BH16" s="124">
        <f t="shared" si="12"/>
        <v>821515.20000000007</v>
      </c>
      <c r="BI16" s="124">
        <f t="shared" si="12"/>
        <v>670385.20000000007</v>
      </c>
      <c r="BJ16" s="124">
        <f t="shared" si="12"/>
        <v>12183.4</v>
      </c>
      <c r="BK16" s="124">
        <f t="shared" si="12"/>
        <v>27440.799999999999</v>
      </c>
    </row>
    <row r="17" spans="1:64" s="138" customFormat="1">
      <c r="A17" s="209"/>
      <c r="B17" s="5">
        <v>11001</v>
      </c>
      <c r="C17" s="177" t="s">
        <v>80</v>
      </c>
      <c r="D17" s="133">
        <v>9307610.6999999993</v>
      </c>
      <c r="E17" s="107">
        <v>3906735.5</v>
      </c>
      <c r="F17" s="106">
        <v>644481.6</v>
      </c>
      <c r="G17" s="106"/>
      <c r="H17" s="107">
        <v>1051086.3999999999</v>
      </c>
      <c r="I17" s="106"/>
      <c r="J17" s="107">
        <v>1685874.4</v>
      </c>
      <c r="K17" s="107">
        <v>578564</v>
      </c>
      <c r="L17" s="107">
        <v>793990.4</v>
      </c>
      <c r="M17" s="107">
        <v>646878.4</v>
      </c>
      <c r="N17" s="107"/>
      <c r="O17" s="107"/>
      <c r="P17" s="107">
        <v>9332610.9000000004</v>
      </c>
      <c r="Q17" s="107">
        <v>3931735.7</v>
      </c>
      <c r="R17" s="106">
        <v>644481.6</v>
      </c>
      <c r="S17" s="106"/>
      <c r="T17" s="107">
        <v>1051086.3999999999</v>
      </c>
      <c r="U17" s="106"/>
      <c r="V17" s="107">
        <v>1685874.4</v>
      </c>
      <c r="W17" s="107">
        <v>578564</v>
      </c>
      <c r="X17" s="107">
        <v>793990.4</v>
      </c>
      <c r="Y17" s="107">
        <v>646878.4</v>
      </c>
      <c r="Z17" s="107"/>
      <c r="AA17" s="107"/>
      <c r="AB17" s="134">
        <v>11622651.6</v>
      </c>
      <c r="AC17" s="107">
        <v>6221776.4000000004</v>
      </c>
      <c r="AD17" s="107">
        <v>644481.6</v>
      </c>
      <c r="AE17" s="107"/>
      <c r="AF17" s="107">
        <v>1051086.3999999999</v>
      </c>
      <c r="AG17" s="107"/>
      <c r="AH17" s="107">
        <v>1685874.4</v>
      </c>
      <c r="AI17" s="107">
        <v>578564</v>
      </c>
      <c r="AJ17" s="107">
        <v>793990.4</v>
      </c>
      <c r="AK17" s="107">
        <v>646878.4</v>
      </c>
      <c r="AL17" s="107"/>
      <c r="AM17" s="107"/>
      <c r="AN17" s="134">
        <v>11261318.4</v>
      </c>
      <c r="AO17" s="107">
        <v>5860443.2000000002</v>
      </c>
      <c r="AP17" s="107">
        <v>644481.6</v>
      </c>
      <c r="AQ17" s="107"/>
      <c r="AR17" s="107">
        <v>1051086.3999999999</v>
      </c>
      <c r="AS17" s="107"/>
      <c r="AT17" s="107">
        <v>1685874.4</v>
      </c>
      <c r="AU17" s="107">
        <v>578564</v>
      </c>
      <c r="AV17" s="107">
        <v>793990.4</v>
      </c>
      <c r="AW17" s="107">
        <v>646878.4</v>
      </c>
      <c r="AX17" s="107"/>
      <c r="AY17" s="107"/>
      <c r="AZ17" s="134">
        <v>11261318.4</v>
      </c>
      <c r="BA17" s="107">
        <v>5860443.2000000002</v>
      </c>
      <c r="BB17" s="107">
        <v>644481.6</v>
      </c>
      <c r="BC17" s="107"/>
      <c r="BD17" s="107">
        <v>1051086.3999999999</v>
      </c>
      <c r="BE17" s="107"/>
      <c r="BF17" s="107">
        <v>1685874.4</v>
      </c>
      <c r="BG17" s="107">
        <v>578564</v>
      </c>
      <c r="BH17" s="107">
        <v>793990.4</v>
      </c>
      <c r="BI17" s="107">
        <v>646878.4</v>
      </c>
      <c r="BJ17" s="107"/>
      <c r="BK17" s="107"/>
    </row>
    <row r="18" spans="1:64" ht="18.75" customHeight="1">
      <c r="A18" s="209"/>
      <c r="B18" s="5">
        <v>11002</v>
      </c>
      <c r="C18" s="184" t="s">
        <v>82</v>
      </c>
      <c r="D18" s="135">
        <v>507614</v>
      </c>
      <c r="E18" s="119">
        <v>206806.1</v>
      </c>
      <c r="F18" s="136">
        <v>28200.7</v>
      </c>
      <c r="G18" s="136">
        <v>28200.7</v>
      </c>
      <c r="H18" s="136">
        <v>32900.9</v>
      </c>
      <c r="I18" s="136">
        <v>32900.9</v>
      </c>
      <c r="J18" s="136">
        <v>37601</v>
      </c>
      <c r="K18" s="137">
        <v>23500.6</v>
      </c>
      <c r="L18" s="137">
        <v>28200.7</v>
      </c>
      <c r="M18" s="137">
        <v>37601</v>
      </c>
      <c r="N18" s="137">
        <v>37601</v>
      </c>
      <c r="O18" s="137">
        <v>14100.4</v>
      </c>
      <c r="P18" s="118">
        <v>530179.69999999995</v>
      </c>
      <c r="Q18" s="119">
        <v>292769.59999999998</v>
      </c>
      <c r="R18" s="119">
        <v>25225.1</v>
      </c>
      <c r="S18" s="119">
        <v>22639.200000000001</v>
      </c>
      <c r="T18" s="119">
        <v>19396.5</v>
      </c>
      <c r="U18" s="119">
        <v>19643.900000000001</v>
      </c>
      <c r="V18" s="119">
        <v>30321.1</v>
      </c>
      <c r="W18" s="119">
        <v>33528.5</v>
      </c>
      <c r="X18" s="119">
        <v>26524.799999999999</v>
      </c>
      <c r="Y18" s="119">
        <v>22506.799999999999</v>
      </c>
      <c r="Z18" s="119">
        <v>11183.4</v>
      </c>
      <c r="AA18" s="119">
        <v>26440.799999999999</v>
      </c>
      <c r="AB18" s="101">
        <v>559053.9</v>
      </c>
      <c r="AC18" s="119">
        <v>319643.5</v>
      </c>
      <c r="AD18" s="119">
        <v>25725.1</v>
      </c>
      <c r="AE18" s="119">
        <v>22639.200000000001</v>
      </c>
      <c r="AF18" s="119">
        <v>19996.5</v>
      </c>
      <c r="AG18" s="119">
        <v>19643.900000000001</v>
      </c>
      <c r="AH18" s="119">
        <v>30321.1</v>
      </c>
      <c r="AI18" s="119">
        <v>33528.5</v>
      </c>
      <c r="AJ18" s="119">
        <v>26524.799999999999</v>
      </c>
      <c r="AK18" s="119">
        <v>22506.799999999999</v>
      </c>
      <c r="AL18" s="119">
        <v>12183.4</v>
      </c>
      <c r="AM18" s="119">
        <v>26340.799999999999</v>
      </c>
      <c r="AN18" s="101">
        <v>566035.5</v>
      </c>
      <c r="AO18" s="119">
        <v>320525.40000000002</v>
      </c>
      <c r="AP18" s="119">
        <v>26225.1</v>
      </c>
      <c r="AQ18" s="119">
        <v>22739.200000000001</v>
      </c>
      <c r="AR18" s="119">
        <v>19396.5</v>
      </c>
      <c r="AS18" s="119">
        <v>21643.9</v>
      </c>
      <c r="AT18" s="119">
        <v>30321.1</v>
      </c>
      <c r="AU18" s="119">
        <v>34528.5</v>
      </c>
      <c r="AV18" s="119">
        <v>27524.799999999999</v>
      </c>
      <c r="AW18" s="119">
        <v>23506.799999999999</v>
      </c>
      <c r="AX18" s="119">
        <v>12183.4</v>
      </c>
      <c r="AY18" s="119">
        <v>27440.799999999999</v>
      </c>
      <c r="AZ18" s="101">
        <v>571536.9</v>
      </c>
      <c r="BA18" s="119">
        <v>326026.8</v>
      </c>
      <c r="BB18" s="119">
        <v>26225.1</v>
      </c>
      <c r="BC18" s="119">
        <v>22739.200000000001</v>
      </c>
      <c r="BD18" s="119">
        <v>19396.5</v>
      </c>
      <c r="BE18" s="119">
        <v>21643.9</v>
      </c>
      <c r="BF18" s="119">
        <v>30321.1</v>
      </c>
      <c r="BG18" s="119">
        <v>34528.5</v>
      </c>
      <c r="BH18" s="119">
        <v>27524.799999999999</v>
      </c>
      <c r="BI18" s="119">
        <v>23506.799999999999</v>
      </c>
      <c r="BJ18" s="119">
        <v>12183.4</v>
      </c>
      <c r="BK18" s="119">
        <v>27440.799999999999</v>
      </c>
    </row>
    <row r="19" spans="1:64" ht="25.5">
      <c r="A19" s="209"/>
      <c r="B19" s="5">
        <v>11004</v>
      </c>
      <c r="C19" s="181" t="s">
        <v>81</v>
      </c>
      <c r="D19" s="120">
        <v>70601.100000000006</v>
      </c>
      <c r="E19" s="120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8">
        <v>150000</v>
      </c>
      <c r="Q19" s="118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8">
        <v>150000</v>
      </c>
      <c r="AC19" s="118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8">
        <v>150000</v>
      </c>
      <c r="AO19" s="118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6">
        <v>150000</v>
      </c>
      <c r="BA19" s="126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</row>
    <row r="20" spans="1:64" ht="38.25">
      <c r="A20" s="209"/>
      <c r="B20" s="5">
        <v>11005</v>
      </c>
      <c r="C20" s="179" t="s">
        <v>83</v>
      </c>
      <c r="D20" s="105">
        <v>36927.4</v>
      </c>
      <c r="E20" s="105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7">
        <v>36927.4</v>
      </c>
      <c r="Q20" s="107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7">
        <v>243572.1</v>
      </c>
      <c r="AC20" s="107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7">
        <v>204343.5</v>
      </c>
      <c r="AO20" s="107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8">
        <v>204343.5</v>
      </c>
      <c r="BA20" s="108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</row>
    <row r="21" spans="1:64" ht="38.25">
      <c r="A21" s="209"/>
      <c r="B21" s="5">
        <v>11006</v>
      </c>
      <c r="C21" s="181" t="s">
        <v>71</v>
      </c>
      <c r="D21" s="108">
        <v>197390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7">
        <v>706276.8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7">
        <v>611470.6</v>
      </c>
      <c r="AC21" s="106"/>
      <c r="AD21" s="107"/>
      <c r="AE21" s="138"/>
      <c r="AF21" s="107"/>
      <c r="AG21" s="106"/>
      <c r="AH21" s="107"/>
      <c r="AI21" s="107"/>
      <c r="AJ21" s="107"/>
      <c r="AK21" s="107"/>
      <c r="AL21" s="106"/>
      <c r="AM21" s="106"/>
      <c r="AN21" s="107">
        <v>611470.6</v>
      </c>
      <c r="AO21" s="106"/>
      <c r="AP21" s="107"/>
      <c r="AQ21" s="138"/>
      <c r="AR21" s="107"/>
      <c r="AS21" s="106"/>
      <c r="AT21" s="107"/>
      <c r="AU21" s="107"/>
      <c r="AV21" s="107"/>
      <c r="AW21" s="107"/>
      <c r="AX21" s="106"/>
      <c r="AY21" s="106"/>
      <c r="AZ21" s="107">
        <v>611470.6</v>
      </c>
      <c r="BA21" s="106"/>
      <c r="BB21" s="107"/>
      <c r="BC21" s="138"/>
      <c r="BD21" s="107"/>
      <c r="BE21" s="106"/>
      <c r="BF21" s="107"/>
      <c r="BG21" s="107"/>
      <c r="BH21" s="107"/>
      <c r="BI21" s="107"/>
      <c r="BJ21" s="106"/>
      <c r="BK21" s="106"/>
    </row>
    <row r="22" spans="1:64" ht="51">
      <c r="A22" s="210"/>
      <c r="B22" s="5">
        <v>31003</v>
      </c>
      <c r="C22" s="158" t="s">
        <v>145</v>
      </c>
      <c r="D22" s="108">
        <v>0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7">
        <v>110940</v>
      </c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7">
        <v>421059.3</v>
      </c>
      <c r="AC22" s="106"/>
      <c r="AD22" s="107"/>
      <c r="AE22" s="106"/>
      <c r="AF22" s="107"/>
      <c r="AG22" s="106"/>
      <c r="AH22" s="107"/>
      <c r="AI22" s="107"/>
      <c r="AJ22" s="107"/>
      <c r="AK22" s="107"/>
      <c r="AL22" s="106"/>
      <c r="AM22" s="106"/>
      <c r="AN22" s="107">
        <v>0</v>
      </c>
      <c r="AO22" s="106"/>
      <c r="AP22" s="107"/>
      <c r="AQ22" s="138"/>
      <c r="AR22" s="107"/>
      <c r="AS22" s="106"/>
      <c r="AT22" s="107"/>
      <c r="AU22" s="107"/>
      <c r="AV22" s="107"/>
      <c r="AW22" s="107"/>
      <c r="AX22" s="106"/>
      <c r="AY22" s="106"/>
      <c r="AZ22" s="107">
        <v>0</v>
      </c>
      <c r="BA22" s="106"/>
      <c r="BB22" s="107"/>
      <c r="BC22" s="106"/>
      <c r="BD22" s="107"/>
      <c r="BE22" s="106"/>
      <c r="BF22" s="107"/>
      <c r="BG22" s="107"/>
      <c r="BH22" s="107"/>
      <c r="BI22" s="107"/>
      <c r="BJ22" s="106"/>
      <c r="BK22" s="106"/>
    </row>
    <row r="23" spans="1:64" ht="38.25">
      <c r="A23" s="210"/>
      <c r="B23" s="5">
        <v>32001</v>
      </c>
      <c r="C23" s="149" t="s">
        <v>150</v>
      </c>
      <c r="D23" s="130">
        <v>3697.3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>
        <v>0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7">
        <v>6290</v>
      </c>
      <c r="AC23" s="106"/>
      <c r="AD23" s="107"/>
      <c r="AE23" s="138"/>
      <c r="AF23" s="107"/>
      <c r="AG23" s="106"/>
      <c r="AH23" s="107"/>
      <c r="AI23" s="107"/>
      <c r="AJ23" s="107"/>
      <c r="AK23" s="107"/>
      <c r="AL23" s="106"/>
      <c r="AM23" s="106"/>
      <c r="AN23" s="107">
        <v>6290</v>
      </c>
      <c r="AO23" s="106"/>
      <c r="AP23" s="107"/>
      <c r="AQ23" s="138"/>
      <c r="AR23" s="107"/>
      <c r="AS23" s="106"/>
      <c r="AT23" s="107"/>
      <c r="AU23" s="107"/>
      <c r="AV23" s="107"/>
      <c r="AW23" s="107"/>
      <c r="AX23" s="106"/>
      <c r="AY23" s="106"/>
      <c r="AZ23" s="107">
        <v>6290</v>
      </c>
      <c r="BA23" s="106"/>
      <c r="BB23" s="107"/>
      <c r="BC23" s="138"/>
      <c r="BD23" s="107"/>
      <c r="BE23" s="106"/>
      <c r="BF23" s="107"/>
      <c r="BG23" s="107"/>
      <c r="BH23" s="107"/>
      <c r="BI23" s="107"/>
      <c r="BJ23" s="106"/>
      <c r="BK23" s="106"/>
    </row>
    <row r="24" spans="1:64" ht="38.25">
      <c r="A24" s="210"/>
      <c r="B24" s="5">
        <v>31001</v>
      </c>
      <c r="C24" s="185" t="s">
        <v>84</v>
      </c>
      <c r="D24" s="105">
        <v>3130.4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0">
        <v>3220</v>
      </c>
      <c r="Q24" s="130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0">
        <v>3220</v>
      </c>
      <c r="AC24" s="130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0">
        <v>5000</v>
      </c>
      <c r="AO24" s="130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08">
        <v>5000</v>
      </c>
      <c r="BA24" s="108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2"/>
    </row>
    <row r="25" spans="1:64" ht="25.5">
      <c r="A25" s="209">
        <v>1123</v>
      </c>
      <c r="B25" s="5"/>
      <c r="C25" s="122" t="s">
        <v>85</v>
      </c>
      <c r="D25" s="124">
        <f>D26+D27</f>
        <v>689261</v>
      </c>
      <c r="E25" s="124">
        <f t="shared" ref="E25:O25" si="13">E26+E27</f>
        <v>279513.7</v>
      </c>
      <c r="F25" s="124">
        <f t="shared" si="13"/>
        <v>18580.5</v>
      </c>
      <c r="G25" s="124">
        <f t="shared" si="13"/>
        <v>16980.2</v>
      </c>
      <c r="H25" s="124">
        <f t="shared" si="13"/>
        <v>16980.2</v>
      </c>
      <c r="I25" s="124">
        <f t="shared" si="13"/>
        <v>16980.2</v>
      </c>
      <c r="J25" s="124">
        <f t="shared" si="13"/>
        <v>8929.1</v>
      </c>
      <c r="K25" s="124">
        <f t="shared" si="13"/>
        <v>16980.2</v>
      </c>
      <c r="L25" s="124">
        <f t="shared" si="13"/>
        <v>18590.5</v>
      </c>
      <c r="M25" s="124">
        <f t="shared" si="13"/>
        <v>16980.2</v>
      </c>
      <c r="N25" s="124">
        <f t="shared" si="13"/>
        <v>8929.1</v>
      </c>
      <c r="O25" s="124">
        <f t="shared" si="13"/>
        <v>8929.1</v>
      </c>
      <c r="P25" s="123">
        <f t="shared" ref="P25:BK25" si="14">P26+P27</f>
        <v>666487.5</v>
      </c>
      <c r="Q25" s="123">
        <f t="shared" si="14"/>
        <v>281541.8</v>
      </c>
      <c r="R25" s="123">
        <f t="shared" si="14"/>
        <v>15492</v>
      </c>
      <c r="S25" s="123">
        <f t="shared" si="14"/>
        <v>14150.2</v>
      </c>
      <c r="T25" s="123">
        <f t="shared" si="14"/>
        <v>14150.2</v>
      </c>
      <c r="U25" s="123">
        <f t="shared" si="14"/>
        <v>14150.2</v>
      </c>
      <c r="V25" s="123">
        <f t="shared" si="14"/>
        <v>7440.9</v>
      </c>
      <c r="W25" s="123">
        <f t="shared" si="14"/>
        <v>14150.2</v>
      </c>
      <c r="X25" s="123">
        <f t="shared" si="14"/>
        <v>15492</v>
      </c>
      <c r="Y25" s="123">
        <f t="shared" si="14"/>
        <v>14150.2</v>
      </c>
      <c r="Z25" s="123">
        <f t="shared" ref="Z25:AA25" si="15">Z26+Z27</f>
        <v>7440.9</v>
      </c>
      <c r="AA25" s="123">
        <f t="shared" si="15"/>
        <v>7440.9</v>
      </c>
      <c r="AB25" s="123">
        <f t="shared" si="14"/>
        <v>680434.4</v>
      </c>
      <c r="AC25" s="123">
        <f t="shared" si="14"/>
        <v>419546.4</v>
      </c>
      <c r="AD25" s="123">
        <f t="shared" si="14"/>
        <v>0</v>
      </c>
      <c r="AE25" s="123">
        <f t="shared" ref="AE25" si="16">AE26+AE27</f>
        <v>0</v>
      </c>
      <c r="AF25" s="123">
        <f t="shared" si="14"/>
        <v>0</v>
      </c>
      <c r="AG25" s="123">
        <f t="shared" ref="AG25" si="17">AG26+AG27</f>
        <v>0</v>
      </c>
      <c r="AH25" s="123">
        <f t="shared" si="14"/>
        <v>0</v>
      </c>
      <c r="AI25" s="123">
        <f t="shared" si="14"/>
        <v>0</v>
      </c>
      <c r="AJ25" s="123">
        <f t="shared" si="14"/>
        <v>0</v>
      </c>
      <c r="AK25" s="123">
        <f t="shared" si="14"/>
        <v>0</v>
      </c>
      <c r="AL25" s="123">
        <f t="shared" si="14"/>
        <v>0</v>
      </c>
      <c r="AM25" s="123">
        <f t="shared" si="14"/>
        <v>0</v>
      </c>
      <c r="AN25" s="123">
        <f t="shared" si="14"/>
        <v>749184.4</v>
      </c>
      <c r="AO25" s="123">
        <f t="shared" si="14"/>
        <v>419546.4</v>
      </c>
      <c r="AP25" s="123">
        <f t="shared" si="14"/>
        <v>0</v>
      </c>
      <c r="AQ25" s="123">
        <f t="shared" si="14"/>
        <v>0</v>
      </c>
      <c r="AR25" s="123">
        <f t="shared" si="14"/>
        <v>0</v>
      </c>
      <c r="AS25" s="123">
        <f t="shared" si="14"/>
        <v>0</v>
      </c>
      <c r="AT25" s="123">
        <f t="shared" si="14"/>
        <v>0</v>
      </c>
      <c r="AU25" s="123">
        <f t="shared" si="14"/>
        <v>0</v>
      </c>
      <c r="AV25" s="123">
        <f t="shared" si="14"/>
        <v>0</v>
      </c>
      <c r="AW25" s="123">
        <f t="shared" si="14"/>
        <v>0</v>
      </c>
      <c r="AX25" s="123">
        <f t="shared" ref="AX25:AY25" si="18">AX26+AX27</f>
        <v>0</v>
      </c>
      <c r="AY25" s="123">
        <f t="shared" si="18"/>
        <v>0</v>
      </c>
      <c r="AZ25" s="123">
        <f t="shared" si="14"/>
        <v>749184.4</v>
      </c>
      <c r="BA25" s="123">
        <f t="shared" si="14"/>
        <v>419546.4</v>
      </c>
      <c r="BB25" s="123">
        <f t="shared" ref="BB25" si="19">BB26+BB27</f>
        <v>0</v>
      </c>
      <c r="BC25" s="123">
        <f t="shared" si="14"/>
        <v>0</v>
      </c>
      <c r="BD25" s="123">
        <f t="shared" si="14"/>
        <v>0</v>
      </c>
      <c r="BE25" s="123">
        <f t="shared" ref="BE25" si="20">BE26+BE27</f>
        <v>0</v>
      </c>
      <c r="BF25" s="123">
        <f t="shared" si="14"/>
        <v>0</v>
      </c>
      <c r="BG25" s="123">
        <f t="shared" si="14"/>
        <v>0</v>
      </c>
      <c r="BH25" s="123">
        <f t="shared" si="14"/>
        <v>0</v>
      </c>
      <c r="BI25" s="123">
        <f t="shared" si="14"/>
        <v>0</v>
      </c>
      <c r="BJ25" s="123">
        <f t="shared" si="14"/>
        <v>0</v>
      </c>
      <c r="BK25" s="123">
        <f t="shared" si="14"/>
        <v>0</v>
      </c>
    </row>
    <row r="26" spans="1:64" ht="25.5">
      <c r="A26" s="209"/>
      <c r="B26" s="5">
        <v>11001</v>
      </c>
      <c r="C26" s="186" t="s">
        <v>86</v>
      </c>
      <c r="D26" s="139">
        <v>428373</v>
      </c>
      <c r="E26" s="139">
        <v>279513.7</v>
      </c>
      <c r="F26" s="106">
        <v>18580.5</v>
      </c>
      <c r="G26" s="106">
        <v>16980.2</v>
      </c>
      <c r="H26" s="106">
        <v>16980.2</v>
      </c>
      <c r="I26" s="106">
        <v>16980.2</v>
      </c>
      <c r="J26" s="106">
        <v>8929.1</v>
      </c>
      <c r="K26" s="106">
        <v>16980.2</v>
      </c>
      <c r="L26" s="106">
        <v>18590.5</v>
      </c>
      <c r="M26" s="106">
        <v>16980.2</v>
      </c>
      <c r="N26" s="106">
        <v>8929.1</v>
      </c>
      <c r="O26" s="106">
        <v>8929.1</v>
      </c>
      <c r="P26" s="139">
        <v>405599.5</v>
      </c>
      <c r="Q26" s="107">
        <v>281541.8</v>
      </c>
      <c r="R26" s="139">
        <v>15492</v>
      </c>
      <c r="S26" s="139">
        <v>14150.2</v>
      </c>
      <c r="T26" s="139">
        <v>14150.2</v>
      </c>
      <c r="U26" s="139">
        <v>14150.2</v>
      </c>
      <c r="V26" s="139">
        <v>7440.9</v>
      </c>
      <c r="W26" s="139">
        <v>14150.2</v>
      </c>
      <c r="X26" s="139">
        <v>15492</v>
      </c>
      <c r="Y26" s="139">
        <v>14150.2</v>
      </c>
      <c r="Z26" s="139">
        <v>7440.9</v>
      </c>
      <c r="AA26" s="139">
        <v>7440.9</v>
      </c>
      <c r="AB26" s="36">
        <v>419546.4</v>
      </c>
      <c r="AC26" s="107">
        <v>419546.4</v>
      </c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36">
        <v>488296.4</v>
      </c>
      <c r="AO26" s="107">
        <v>419546.4</v>
      </c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36">
        <v>488296.4</v>
      </c>
      <c r="BA26" s="107">
        <v>419546.4</v>
      </c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</row>
    <row r="27" spans="1:64" s="192" customFormat="1" ht="19.5" customHeight="1">
      <c r="A27" s="209"/>
      <c r="B27" s="187">
        <v>11002</v>
      </c>
      <c r="C27" s="173" t="s">
        <v>88</v>
      </c>
      <c r="D27" s="188">
        <v>260888</v>
      </c>
      <c r="E27" s="189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1">
        <v>260888</v>
      </c>
      <c r="Q27" s="191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1">
        <v>260888</v>
      </c>
      <c r="AC27" s="191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1">
        <v>260888</v>
      </c>
      <c r="AO27" s="191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40">
        <v>260888</v>
      </c>
      <c r="BA27" s="14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</row>
    <row r="28" spans="1:64" s="192" customFormat="1" ht="19.5" customHeight="1">
      <c r="A28" s="94">
        <v>1147</v>
      </c>
      <c r="B28" s="21"/>
      <c r="C28" s="194" t="s">
        <v>153</v>
      </c>
      <c r="D28" s="195">
        <f>D29</f>
        <v>591622.1</v>
      </c>
      <c r="E28" s="195">
        <f t="shared" ref="E28:BK28" si="21">E29</f>
        <v>0</v>
      </c>
      <c r="F28" s="195">
        <f t="shared" si="21"/>
        <v>0</v>
      </c>
      <c r="G28" s="195">
        <f t="shared" si="21"/>
        <v>0</v>
      </c>
      <c r="H28" s="195">
        <f t="shared" si="21"/>
        <v>0</v>
      </c>
      <c r="I28" s="195">
        <f t="shared" si="21"/>
        <v>0</v>
      </c>
      <c r="J28" s="195">
        <f t="shared" si="21"/>
        <v>0</v>
      </c>
      <c r="K28" s="195">
        <f t="shared" si="21"/>
        <v>0</v>
      </c>
      <c r="L28" s="195">
        <f t="shared" si="21"/>
        <v>0</v>
      </c>
      <c r="M28" s="195">
        <f t="shared" si="21"/>
        <v>0</v>
      </c>
      <c r="N28" s="195">
        <f t="shared" si="21"/>
        <v>0</v>
      </c>
      <c r="O28" s="195">
        <f t="shared" si="21"/>
        <v>0</v>
      </c>
      <c r="P28" s="195">
        <f t="shared" si="21"/>
        <v>596130</v>
      </c>
      <c r="Q28" s="195">
        <f t="shared" si="21"/>
        <v>0</v>
      </c>
      <c r="R28" s="195">
        <f t="shared" si="21"/>
        <v>0</v>
      </c>
      <c r="S28" s="195">
        <f t="shared" si="21"/>
        <v>0</v>
      </c>
      <c r="T28" s="195">
        <f t="shared" si="21"/>
        <v>0</v>
      </c>
      <c r="U28" s="195">
        <f t="shared" si="21"/>
        <v>0</v>
      </c>
      <c r="V28" s="195">
        <f t="shared" si="21"/>
        <v>0</v>
      </c>
      <c r="W28" s="195">
        <f t="shared" si="21"/>
        <v>0</v>
      </c>
      <c r="X28" s="195">
        <f t="shared" si="21"/>
        <v>0</v>
      </c>
      <c r="Y28" s="195">
        <f t="shared" si="21"/>
        <v>0</v>
      </c>
      <c r="Z28" s="195">
        <f t="shared" si="21"/>
        <v>0</v>
      </c>
      <c r="AA28" s="195">
        <f t="shared" si="21"/>
        <v>0</v>
      </c>
      <c r="AB28" s="195">
        <f t="shared" si="21"/>
        <v>596130</v>
      </c>
      <c r="AC28" s="195">
        <f t="shared" si="21"/>
        <v>0</v>
      </c>
      <c r="AD28" s="195">
        <f t="shared" si="21"/>
        <v>0</v>
      </c>
      <c r="AE28" s="195">
        <f t="shared" si="21"/>
        <v>0</v>
      </c>
      <c r="AF28" s="195">
        <f t="shared" si="21"/>
        <v>0</v>
      </c>
      <c r="AG28" s="195">
        <f t="shared" si="21"/>
        <v>0</v>
      </c>
      <c r="AH28" s="195">
        <f t="shared" si="21"/>
        <v>0</v>
      </c>
      <c r="AI28" s="195">
        <f t="shared" si="21"/>
        <v>0</v>
      </c>
      <c r="AJ28" s="195">
        <f t="shared" si="21"/>
        <v>0</v>
      </c>
      <c r="AK28" s="195">
        <f t="shared" si="21"/>
        <v>0</v>
      </c>
      <c r="AL28" s="195">
        <f t="shared" si="21"/>
        <v>0</v>
      </c>
      <c r="AM28" s="195">
        <f t="shared" si="21"/>
        <v>0</v>
      </c>
      <c r="AN28" s="195">
        <f t="shared" si="21"/>
        <v>596130</v>
      </c>
      <c r="AO28" s="195">
        <f t="shared" si="21"/>
        <v>0</v>
      </c>
      <c r="AP28" s="195">
        <f t="shared" si="21"/>
        <v>0</v>
      </c>
      <c r="AQ28" s="195">
        <f t="shared" si="21"/>
        <v>0</v>
      </c>
      <c r="AR28" s="195">
        <f t="shared" si="21"/>
        <v>0</v>
      </c>
      <c r="AS28" s="195">
        <f t="shared" si="21"/>
        <v>0</v>
      </c>
      <c r="AT28" s="195">
        <f t="shared" si="21"/>
        <v>0</v>
      </c>
      <c r="AU28" s="195">
        <f t="shared" si="21"/>
        <v>0</v>
      </c>
      <c r="AV28" s="195">
        <f t="shared" si="21"/>
        <v>0</v>
      </c>
      <c r="AW28" s="195">
        <f t="shared" si="21"/>
        <v>0</v>
      </c>
      <c r="AX28" s="195">
        <f t="shared" si="21"/>
        <v>0</v>
      </c>
      <c r="AY28" s="195">
        <f t="shared" si="21"/>
        <v>0</v>
      </c>
      <c r="AZ28" s="195">
        <f t="shared" si="21"/>
        <v>596130</v>
      </c>
      <c r="BA28" s="195">
        <f t="shared" si="21"/>
        <v>0</v>
      </c>
      <c r="BB28" s="195">
        <f t="shared" si="21"/>
        <v>0</v>
      </c>
      <c r="BC28" s="195">
        <f t="shared" si="21"/>
        <v>0</v>
      </c>
      <c r="BD28" s="195">
        <f t="shared" si="21"/>
        <v>0</v>
      </c>
      <c r="BE28" s="195">
        <f t="shared" si="21"/>
        <v>0</v>
      </c>
      <c r="BF28" s="195">
        <f t="shared" si="21"/>
        <v>0</v>
      </c>
      <c r="BG28" s="195">
        <f t="shared" si="21"/>
        <v>0</v>
      </c>
      <c r="BH28" s="195">
        <f t="shared" si="21"/>
        <v>0</v>
      </c>
      <c r="BI28" s="195">
        <f t="shared" si="21"/>
        <v>0</v>
      </c>
      <c r="BJ28" s="195">
        <f t="shared" si="21"/>
        <v>0</v>
      </c>
      <c r="BK28" s="195">
        <f t="shared" si="21"/>
        <v>0</v>
      </c>
    </row>
    <row r="29" spans="1:64" s="192" customFormat="1" ht="42.75" customHeight="1">
      <c r="A29" s="93"/>
      <c r="B29" s="21">
        <v>11001</v>
      </c>
      <c r="C29" s="160" t="s">
        <v>151</v>
      </c>
      <c r="D29" s="174">
        <v>591622.1</v>
      </c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76">
        <v>596130</v>
      </c>
      <c r="Q29" s="191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1">
        <v>596130</v>
      </c>
      <c r="AC29" s="191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1">
        <v>596130</v>
      </c>
      <c r="AO29" s="191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40">
        <v>596130</v>
      </c>
      <c r="BA29" s="14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</row>
    <row r="30" spans="1:64" ht="38.25">
      <c r="A30" s="209">
        <v>1149</v>
      </c>
      <c r="B30" s="5"/>
      <c r="C30" s="147" t="s">
        <v>89</v>
      </c>
      <c r="D30" s="123">
        <f>D31+D32+D33+D34</f>
        <v>583967.19999999995</v>
      </c>
      <c r="E30" s="123">
        <f t="shared" ref="E30:BK30" si="22">E31+E32+E33+E34</f>
        <v>0</v>
      </c>
      <c r="F30" s="123">
        <f t="shared" si="22"/>
        <v>0</v>
      </c>
      <c r="G30" s="123">
        <f t="shared" ref="G30" si="23">G31+G32+G33+G34</f>
        <v>0</v>
      </c>
      <c r="H30" s="123">
        <f t="shared" si="22"/>
        <v>0</v>
      </c>
      <c r="I30" s="123">
        <f t="shared" ref="I30" si="24">I31+I32+I33+I34</f>
        <v>0</v>
      </c>
      <c r="J30" s="123">
        <f t="shared" si="22"/>
        <v>0</v>
      </c>
      <c r="K30" s="123">
        <f t="shared" si="22"/>
        <v>0</v>
      </c>
      <c r="L30" s="123">
        <f t="shared" ref="L30:M30" si="25">L31+L32+L33+L34</f>
        <v>0</v>
      </c>
      <c r="M30" s="123">
        <f t="shared" si="25"/>
        <v>0</v>
      </c>
      <c r="N30" s="123">
        <f t="shared" si="22"/>
        <v>0</v>
      </c>
      <c r="O30" s="123">
        <f t="shared" si="22"/>
        <v>0</v>
      </c>
      <c r="P30" s="123">
        <f t="shared" si="22"/>
        <v>600671.30000000005</v>
      </c>
      <c r="Q30" s="123">
        <f t="shared" si="22"/>
        <v>0</v>
      </c>
      <c r="R30" s="123">
        <f t="shared" si="22"/>
        <v>0</v>
      </c>
      <c r="S30" s="123">
        <f t="shared" si="22"/>
        <v>0</v>
      </c>
      <c r="T30" s="123">
        <f t="shared" si="22"/>
        <v>0</v>
      </c>
      <c r="U30" s="123">
        <f t="shared" si="22"/>
        <v>0</v>
      </c>
      <c r="V30" s="123">
        <f t="shared" si="22"/>
        <v>0</v>
      </c>
      <c r="W30" s="123">
        <f t="shared" si="22"/>
        <v>0</v>
      </c>
      <c r="X30" s="123">
        <f t="shared" si="22"/>
        <v>0</v>
      </c>
      <c r="Y30" s="123">
        <f t="shared" si="22"/>
        <v>0</v>
      </c>
      <c r="Z30" s="123">
        <f t="shared" ref="Z30:AA30" si="26">Z31+Z32+Z33+Z34</f>
        <v>0</v>
      </c>
      <c r="AA30" s="123">
        <f t="shared" si="26"/>
        <v>0</v>
      </c>
      <c r="AB30" s="123">
        <f t="shared" si="22"/>
        <v>573908.69999999995</v>
      </c>
      <c r="AC30" s="123">
        <f t="shared" si="22"/>
        <v>0</v>
      </c>
      <c r="AD30" s="123">
        <f t="shared" si="22"/>
        <v>0</v>
      </c>
      <c r="AE30" s="123">
        <f t="shared" ref="AE30" si="27">AE31+AE32+AE33+AE34</f>
        <v>0</v>
      </c>
      <c r="AF30" s="123">
        <f t="shared" si="22"/>
        <v>0</v>
      </c>
      <c r="AG30" s="123">
        <f t="shared" ref="AG30" si="28">AG31+AG32+AG33+AG34</f>
        <v>0</v>
      </c>
      <c r="AH30" s="123">
        <f t="shared" si="22"/>
        <v>0</v>
      </c>
      <c r="AI30" s="123">
        <f t="shared" si="22"/>
        <v>0</v>
      </c>
      <c r="AJ30" s="123">
        <f t="shared" si="22"/>
        <v>0</v>
      </c>
      <c r="AK30" s="123">
        <f t="shared" si="22"/>
        <v>0</v>
      </c>
      <c r="AL30" s="123">
        <f t="shared" si="22"/>
        <v>0</v>
      </c>
      <c r="AM30" s="123">
        <f t="shared" si="22"/>
        <v>0</v>
      </c>
      <c r="AN30" s="123">
        <f t="shared" si="22"/>
        <v>573908.69999999995</v>
      </c>
      <c r="AO30" s="123">
        <f t="shared" si="22"/>
        <v>0</v>
      </c>
      <c r="AP30" s="123">
        <f t="shared" si="22"/>
        <v>0</v>
      </c>
      <c r="AQ30" s="123">
        <f t="shared" si="22"/>
        <v>0</v>
      </c>
      <c r="AR30" s="123">
        <f t="shared" si="22"/>
        <v>0</v>
      </c>
      <c r="AS30" s="123">
        <f t="shared" si="22"/>
        <v>0</v>
      </c>
      <c r="AT30" s="123">
        <f t="shared" si="22"/>
        <v>0</v>
      </c>
      <c r="AU30" s="123">
        <f t="shared" si="22"/>
        <v>0</v>
      </c>
      <c r="AV30" s="123">
        <f t="shared" si="22"/>
        <v>0</v>
      </c>
      <c r="AW30" s="123">
        <f t="shared" si="22"/>
        <v>0</v>
      </c>
      <c r="AX30" s="123">
        <f t="shared" ref="AX30:AY30" si="29">AX31+AX32+AX33+AX34</f>
        <v>0</v>
      </c>
      <c r="AY30" s="123">
        <f t="shared" si="29"/>
        <v>0</v>
      </c>
      <c r="AZ30" s="123">
        <f t="shared" si="22"/>
        <v>573908.69999999995</v>
      </c>
      <c r="BA30" s="123">
        <f t="shared" si="22"/>
        <v>0</v>
      </c>
      <c r="BB30" s="123">
        <f t="shared" ref="BB30" si="30">BB31+BB32+BB33+BB34</f>
        <v>0</v>
      </c>
      <c r="BC30" s="123">
        <f t="shared" si="22"/>
        <v>0</v>
      </c>
      <c r="BD30" s="123">
        <f t="shared" si="22"/>
        <v>0</v>
      </c>
      <c r="BE30" s="123">
        <f t="shared" ref="BE30" si="31">BE31+BE32+BE33+BE34</f>
        <v>0</v>
      </c>
      <c r="BF30" s="123">
        <f t="shared" si="22"/>
        <v>0</v>
      </c>
      <c r="BG30" s="123">
        <f t="shared" si="22"/>
        <v>0</v>
      </c>
      <c r="BH30" s="123">
        <f t="shared" si="22"/>
        <v>0</v>
      </c>
      <c r="BI30" s="123">
        <f t="shared" si="22"/>
        <v>0</v>
      </c>
      <c r="BJ30" s="123">
        <f t="shared" si="22"/>
        <v>0</v>
      </c>
      <c r="BK30" s="123">
        <f t="shared" si="22"/>
        <v>0</v>
      </c>
    </row>
    <row r="31" spans="1:64" ht="25.5">
      <c r="A31" s="209"/>
      <c r="B31" s="5">
        <v>11001</v>
      </c>
      <c r="C31" s="177" t="s">
        <v>90</v>
      </c>
      <c r="D31" s="105">
        <v>313464.59999999998</v>
      </c>
      <c r="E31" s="105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8">
        <v>313464.59999999998</v>
      </c>
      <c r="Q31" s="118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8">
        <v>224423.8</v>
      </c>
      <c r="AC31" s="118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8">
        <f>224423.8</f>
        <v>224423.8</v>
      </c>
      <c r="AO31" s="118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26">
        <v>224423.8</v>
      </c>
      <c r="BA31" s="126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</row>
    <row r="32" spans="1:64" ht="102">
      <c r="A32" s="209"/>
      <c r="B32" s="5">
        <v>11002</v>
      </c>
      <c r="C32" s="179" t="s">
        <v>91</v>
      </c>
      <c r="D32" s="193">
        <v>230965</v>
      </c>
      <c r="E32" s="105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7">
        <v>237537.7</v>
      </c>
      <c r="Q32" s="107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18">
        <f t="shared" ref="AB32:AB34" si="32">SUM(AC32:AY32)</f>
        <v>282815.90000000002</v>
      </c>
      <c r="AC32" s="107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7">
        <v>282815.90000000002</v>
      </c>
      <c r="AO32" s="107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8">
        <v>282815.90000000002</v>
      </c>
      <c r="BA32" s="108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</row>
    <row r="33" spans="1:63" ht="38.25">
      <c r="A33" s="209"/>
      <c r="B33" s="5">
        <v>11003</v>
      </c>
      <c r="C33" s="181" t="s">
        <v>92</v>
      </c>
      <c r="D33" s="105">
        <v>5118.5</v>
      </c>
      <c r="E33" s="105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07">
        <v>5223</v>
      </c>
      <c r="Q33" s="118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8">
        <f t="shared" si="32"/>
        <v>0</v>
      </c>
      <c r="AC33" s="118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8"/>
      <c r="AO33" s="118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26"/>
      <c r="BA33" s="126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</row>
    <row r="34" spans="1:63" ht="25.5">
      <c r="A34" s="209"/>
      <c r="B34" s="5">
        <v>12001</v>
      </c>
      <c r="C34" s="179" t="s">
        <v>93</v>
      </c>
      <c r="D34" s="105">
        <v>34419.1</v>
      </c>
      <c r="E34" s="105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07">
        <v>44446</v>
      </c>
      <c r="Q34" s="107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18">
        <f t="shared" si="32"/>
        <v>66669</v>
      </c>
      <c r="AC34" s="107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>
        <v>66669</v>
      </c>
      <c r="AO34" s="107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7">
        <v>66669</v>
      </c>
      <c r="BA34" s="108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</row>
    <row r="35" spans="1:63">
      <c r="A35" s="205">
        <v>1182</v>
      </c>
      <c r="B35" s="5"/>
      <c r="C35" s="122" t="s">
        <v>94</v>
      </c>
      <c r="D35" s="123">
        <f>D36+D37</f>
        <v>1352284.8</v>
      </c>
      <c r="E35" s="123">
        <f t="shared" ref="E35:BK35" si="33">E36+E37</f>
        <v>918505.1</v>
      </c>
      <c r="F35" s="123">
        <f t="shared" si="33"/>
        <v>34641.800000000003</v>
      </c>
      <c r="G35" s="123">
        <f t="shared" si="33"/>
        <v>49812</v>
      </c>
      <c r="H35" s="123">
        <f t="shared" si="33"/>
        <v>53816</v>
      </c>
      <c r="I35" s="123">
        <f t="shared" si="33"/>
        <v>44792.328000000001</v>
      </c>
      <c r="J35" s="123">
        <f t="shared" si="33"/>
        <v>51165.78</v>
      </c>
      <c r="K35" s="123">
        <f t="shared" si="33"/>
        <v>50149.96</v>
      </c>
      <c r="L35" s="123">
        <f t="shared" si="33"/>
        <v>41929.328000000001</v>
      </c>
      <c r="M35" s="123">
        <f t="shared" si="33"/>
        <v>44828.766000000003</v>
      </c>
      <c r="N35" s="123">
        <f t="shared" si="33"/>
        <v>18756</v>
      </c>
      <c r="O35" s="123">
        <f t="shared" si="33"/>
        <v>23804.098000000002</v>
      </c>
      <c r="P35" s="123">
        <f t="shared" si="33"/>
        <v>2726346.1</v>
      </c>
      <c r="Q35" s="123">
        <f t="shared" si="33"/>
        <v>2269051.7000000002</v>
      </c>
      <c r="R35" s="123">
        <f t="shared" si="33"/>
        <v>36448.17</v>
      </c>
      <c r="S35" s="123">
        <f t="shared" si="33"/>
        <v>51181.998</v>
      </c>
      <c r="T35" s="123">
        <f t="shared" si="33"/>
        <v>56381.83</v>
      </c>
      <c r="U35" s="123">
        <f t="shared" si="33"/>
        <v>45892.46</v>
      </c>
      <c r="V35" s="123">
        <f t="shared" si="33"/>
        <v>58116.78</v>
      </c>
      <c r="W35" s="123">
        <f t="shared" si="33"/>
        <v>51459.96</v>
      </c>
      <c r="X35" s="123">
        <f t="shared" si="33"/>
        <v>44792.328000000001</v>
      </c>
      <c r="Y35" s="123">
        <f t="shared" si="33"/>
        <v>45020.766000000003</v>
      </c>
      <c r="Z35" s="123">
        <f t="shared" si="33"/>
        <v>19576</v>
      </c>
      <c r="AA35" s="123">
        <f t="shared" si="33"/>
        <v>24024.098000000002</v>
      </c>
      <c r="AB35" s="123">
        <f t="shared" si="33"/>
        <v>3264457.4</v>
      </c>
      <c r="AC35" s="123">
        <f t="shared" si="33"/>
        <v>2341251.1</v>
      </c>
      <c r="AD35" s="123">
        <f t="shared" si="33"/>
        <v>36448.17</v>
      </c>
      <c r="AE35" s="123">
        <f t="shared" si="33"/>
        <v>53013.998</v>
      </c>
      <c r="AF35" s="123">
        <f t="shared" si="33"/>
        <v>57431.83</v>
      </c>
      <c r="AG35" s="123">
        <f t="shared" si="33"/>
        <v>46922.46</v>
      </c>
      <c r="AH35" s="123">
        <f t="shared" si="33"/>
        <v>57996.78</v>
      </c>
      <c r="AI35" s="123">
        <f t="shared" si="33"/>
        <v>52519.96</v>
      </c>
      <c r="AJ35" s="123">
        <f t="shared" si="33"/>
        <v>44999.328000000001</v>
      </c>
      <c r="AK35" s="123">
        <f t="shared" si="33"/>
        <v>44987.766000000003</v>
      </c>
      <c r="AL35" s="123">
        <f t="shared" si="33"/>
        <v>19968</v>
      </c>
      <c r="AM35" s="123">
        <f t="shared" si="33"/>
        <v>24333</v>
      </c>
      <c r="AN35" s="123">
        <f t="shared" si="33"/>
        <v>2606457.9</v>
      </c>
      <c r="AO35" s="123">
        <f t="shared" si="33"/>
        <v>2122095.9</v>
      </c>
      <c r="AP35" s="123">
        <f t="shared" si="33"/>
        <v>36949.17</v>
      </c>
      <c r="AQ35" s="123">
        <f t="shared" si="33"/>
        <v>53789</v>
      </c>
      <c r="AR35" s="123">
        <f t="shared" si="33"/>
        <v>58011.83</v>
      </c>
      <c r="AS35" s="123">
        <f t="shared" si="33"/>
        <v>47982</v>
      </c>
      <c r="AT35" s="123">
        <f t="shared" si="33"/>
        <v>58585</v>
      </c>
      <c r="AU35" s="123">
        <f t="shared" si="33"/>
        <v>53014</v>
      </c>
      <c r="AV35" s="123">
        <f t="shared" si="33"/>
        <v>45698</v>
      </c>
      <c r="AW35" s="123">
        <f t="shared" si="33"/>
        <v>46032</v>
      </c>
      <c r="AX35" s="123">
        <f t="shared" si="33"/>
        <v>19968</v>
      </c>
      <c r="AY35" s="123">
        <f t="shared" si="33"/>
        <v>24333</v>
      </c>
      <c r="AZ35" s="123">
        <f t="shared" si="33"/>
        <v>2631301.7000000002</v>
      </c>
      <c r="BA35" s="123">
        <f t="shared" si="33"/>
        <v>2140973.7000000002</v>
      </c>
      <c r="BB35" s="123">
        <f t="shared" si="33"/>
        <v>38019</v>
      </c>
      <c r="BC35" s="123">
        <f t="shared" si="33"/>
        <v>54047</v>
      </c>
      <c r="BD35" s="123">
        <f t="shared" si="33"/>
        <v>58189</v>
      </c>
      <c r="BE35" s="123">
        <f t="shared" si="33"/>
        <v>48053</v>
      </c>
      <c r="BF35" s="123">
        <f t="shared" si="33"/>
        <v>59078</v>
      </c>
      <c r="BG35" s="123">
        <f t="shared" si="33"/>
        <v>54011</v>
      </c>
      <c r="BH35" s="123">
        <f t="shared" si="33"/>
        <v>46185</v>
      </c>
      <c r="BI35" s="123">
        <f t="shared" si="33"/>
        <v>47044</v>
      </c>
      <c r="BJ35" s="123">
        <f t="shared" si="33"/>
        <v>20088</v>
      </c>
      <c r="BK35" s="123">
        <f t="shared" si="33"/>
        <v>25614</v>
      </c>
    </row>
    <row r="36" spans="1:63" ht="25.5">
      <c r="A36" s="206"/>
      <c r="B36" s="5">
        <v>11001</v>
      </c>
      <c r="C36" s="125" t="s">
        <v>95</v>
      </c>
      <c r="D36" s="105">
        <v>1332201.2</v>
      </c>
      <c r="E36" s="144">
        <v>918505.1</v>
      </c>
      <c r="F36" s="144">
        <v>34641.800000000003</v>
      </c>
      <c r="G36" s="144">
        <v>49812</v>
      </c>
      <c r="H36" s="144">
        <v>53816</v>
      </c>
      <c r="I36" s="144">
        <v>44792.328000000001</v>
      </c>
      <c r="J36" s="144">
        <v>51165.78</v>
      </c>
      <c r="K36" s="144">
        <v>50149.96</v>
      </c>
      <c r="L36" s="144">
        <v>41929.328000000001</v>
      </c>
      <c r="M36" s="144">
        <v>44828.766000000003</v>
      </c>
      <c r="N36" s="144">
        <v>18756</v>
      </c>
      <c r="O36" s="144">
        <v>23804.098000000002</v>
      </c>
      <c r="P36" s="107">
        <v>2701946.1</v>
      </c>
      <c r="Q36" s="144">
        <v>2269051.7000000002</v>
      </c>
      <c r="R36" s="144">
        <v>36448.17</v>
      </c>
      <c r="S36" s="144">
        <v>51181.998</v>
      </c>
      <c r="T36" s="144">
        <v>56381.83</v>
      </c>
      <c r="U36" s="144">
        <v>45892.46</v>
      </c>
      <c r="V36" s="144">
        <v>58116.78</v>
      </c>
      <c r="W36" s="144">
        <v>51459.96</v>
      </c>
      <c r="X36" s="144">
        <v>44792.328000000001</v>
      </c>
      <c r="Y36" s="144">
        <v>45020.766000000003</v>
      </c>
      <c r="Z36" s="144">
        <v>19576</v>
      </c>
      <c r="AA36" s="144">
        <v>24024.098000000002</v>
      </c>
      <c r="AB36" s="107">
        <v>2779872.4</v>
      </c>
      <c r="AC36" s="144">
        <v>2341251.1</v>
      </c>
      <c r="AD36" s="144">
        <v>36448.17</v>
      </c>
      <c r="AE36" s="144">
        <v>53013.998</v>
      </c>
      <c r="AF36" s="144">
        <v>57431.83</v>
      </c>
      <c r="AG36" s="144">
        <v>46922.46</v>
      </c>
      <c r="AH36" s="144">
        <v>57996.78</v>
      </c>
      <c r="AI36" s="144">
        <v>52519.96</v>
      </c>
      <c r="AJ36" s="144">
        <v>44999.328000000001</v>
      </c>
      <c r="AK36" s="144">
        <v>44987.766000000003</v>
      </c>
      <c r="AL36" s="144">
        <v>19968</v>
      </c>
      <c r="AM36" s="144">
        <v>24333</v>
      </c>
      <c r="AN36" s="107">
        <v>2566457.9</v>
      </c>
      <c r="AO36" s="144">
        <v>2122095.9</v>
      </c>
      <c r="AP36" s="144">
        <v>36949.17</v>
      </c>
      <c r="AQ36" s="144">
        <v>53789</v>
      </c>
      <c r="AR36" s="144">
        <v>58011.83</v>
      </c>
      <c r="AS36" s="144">
        <v>47982</v>
      </c>
      <c r="AT36" s="144">
        <v>58585</v>
      </c>
      <c r="AU36" s="144">
        <v>53014</v>
      </c>
      <c r="AV36" s="144">
        <v>45698</v>
      </c>
      <c r="AW36" s="144">
        <v>46032</v>
      </c>
      <c r="AX36" s="144">
        <v>19968</v>
      </c>
      <c r="AY36" s="144">
        <v>24333</v>
      </c>
      <c r="AZ36" s="128">
        <v>2591301.7000000002</v>
      </c>
      <c r="BA36" s="145">
        <v>2140973.7000000002</v>
      </c>
      <c r="BB36" s="145">
        <v>38019</v>
      </c>
      <c r="BC36" s="145">
        <v>54047</v>
      </c>
      <c r="BD36" s="145">
        <v>58189</v>
      </c>
      <c r="BE36" s="145">
        <v>48053</v>
      </c>
      <c r="BF36" s="145">
        <v>59078</v>
      </c>
      <c r="BG36" s="145">
        <v>54011</v>
      </c>
      <c r="BH36" s="145">
        <v>46185</v>
      </c>
      <c r="BI36" s="145">
        <v>47044</v>
      </c>
      <c r="BJ36" s="145">
        <v>20088</v>
      </c>
      <c r="BK36" s="145">
        <v>25614</v>
      </c>
    </row>
    <row r="37" spans="1:63" ht="25.5">
      <c r="A37" s="211"/>
      <c r="B37" s="5">
        <v>31001</v>
      </c>
      <c r="C37" s="122" t="s">
        <v>99</v>
      </c>
      <c r="D37" s="131">
        <v>20083.599999999999</v>
      </c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07">
        <v>24400</v>
      </c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07">
        <v>484585</v>
      </c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07">
        <v>40000</v>
      </c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28">
        <v>40000</v>
      </c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</row>
    <row r="38" spans="1:63" ht="25.5">
      <c r="A38" s="209">
        <v>9003</v>
      </c>
      <c r="B38" s="5"/>
      <c r="C38" s="147" t="s">
        <v>96</v>
      </c>
      <c r="D38" s="146">
        <f>D39+D40+D41+D42</f>
        <v>323407.09999999998</v>
      </c>
      <c r="E38" s="124">
        <f t="shared" ref="E38:BK38" si="34">E39+E40+E41+E42</f>
        <v>0</v>
      </c>
      <c r="F38" s="124">
        <f t="shared" si="34"/>
        <v>0</v>
      </c>
      <c r="G38" s="124">
        <f t="shared" si="34"/>
        <v>0</v>
      </c>
      <c r="H38" s="124">
        <f t="shared" si="34"/>
        <v>0</v>
      </c>
      <c r="I38" s="124">
        <f t="shared" si="34"/>
        <v>0</v>
      </c>
      <c r="J38" s="124">
        <f t="shared" si="34"/>
        <v>0</v>
      </c>
      <c r="K38" s="124">
        <f t="shared" si="34"/>
        <v>0</v>
      </c>
      <c r="L38" s="124">
        <f t="shared" si="34"/>
        <v>0</v>
      </c>
      <c r="M38" s="124">
        <f t="shared" si="34"/>
        <v>0</v>
      </c>
      <c r="N38" s="124">
        <f t="shared" si="34"/>
        <v>0</v>
      </c>
      <c r="O38" s="124">
        <f t="shared" si="34"/>
        <v>0</v>
      </c>
      <c r="P38" s="124">
        <f t="shared" si="34"/>
        <v>0</v>
      </c>
      <c r="Q38" s="124">
        <f t="shared" si="34"/>
        <v>0</v>
      </c>
      <c r="R38" s="124">
        <f t="shared" si="34"/>
        <v>0</v>
      </c>
      <c r="S38" s="124">
        <f t="shared" si="34"/>
        <v>0</v>
      </c>
      <c r="T38" s="124">
        <f t="shared" si="34"/>
        <v>0</v>
      </c>
      <c r="U38" s="124">
        <f t="shared" si="34"/>
        <v>0</v>
      </c>
      <c r="V38" s="124">
        <f t="shared" si="34"/>
        <v>0</v>
      </c>
      <c r="W38" s="124">
        <f t="shared" si="34"/>
        <v>0</v>
      </c>
      <c r="X38" s="124">
        <f t="shared" si="34"/>
        <v>0</v>
      </c>
      <c r="Y38" s="124">
        <f t="shared" si="34"/>
        <v>0</v>
      </c>
      <c r="Z38" s="124">
        <f t="shared" si="34"/>
        <v>0</v>
      </c>
      <c r="AA38" s="124">
        <f t="shared" si="34"/>
        <v>0</v>
      </c>
      <c r="AB38" s="124">
        <f t="shared" si="34"/>
        <v>0</v>
      </c>
      <c r="AC38" s="124">
        <f t="shared" si="34"/>
        <v>0</v>
      </c>
      <c r="AD38" s="124">
        <f t="shared" si="34"/>
        <v>0</v>
      </c>
      <c r="AE38" s="124">
        <f t="shared" si="34"/>
        <v>0</v>
      </c>
      <c r="AF38" s="124">
        <f t="shared" si="34"/>
        <v>0</v>
      </c>
      <c r="AG38" s="124">
        <f t="shared" si="34"/>
        <v>0</v>
      </c>
      <c r="AH38" s="124">
        <f t="shared" si="34"/>
        <v>0</v>
      </c>
      <c r="AI38" s="124">
        <f t="shared" si="34"/>
        <v>0</v>
      </c>
      <c r="AJ38" s="124">
        <f t="shared" si="34"/>
        <v>0</v>
      </c>
      <c r="AK38" s="124">
        <f t="shared" si="34"/>
        <v>0</v>
      </c>
      <c r="AL38" s="124">
        <f t="shared" si="34"/>
        <v>0</v>
      </c>
      <c r="AM38" s="124">
        <f t="shared" si="34"/>
        <v>0</v>
      </c>
      <c r="AN38" s="124">
        <f t="shared" si="34"/>
        <v>1647862.8299999998</v>
      </c>
      <c r="AO38" s="124">
        <f t="shared" si="34"/>
        <v>0</v>
      </c>
      <c r="AP38" s="124">
        <f t="shared" si="34"/>
        <v>0</v>
      </c>
      <c r="AQ38" s="124">
        <f t="shared" si="34"/>
        <v>0</v>
      </c>
      <c r="AR38" s="124">
        <f t="shared" si="34"/>
        <v>0</v>
      </c>
      <c r="AS38" s="124">
        <f t="shared" si="34"/>
        <v>0</v>
      </c>
      <c r="AT38" s="124">
        <f t="shared" si="34"/>
        <v>0</v>
      </c>
      <c r="AU38" s="124">
        <f t="shared" si="34"/>
        <v>0</v>
      </c>
      <c r="AV38" s="124">
        <f t="shared" si="34"/>
        <v>0</v>
      </c>
      <c r="AW38" s="124">
        <f t="shared" si="34"/>
        <v>0</v>
      </c>
      <c r="AX38" s="124">
        <f t="shared" si="34"/>
        <v>0</v>
      </c>
      <c r="AY38" s="124">
        <f t="shared" si="34"/>
        <v>0</v>
      </c>
      <c r="AZ38" s="124">
        <f t="shared" si="34"/>
        <v>0</v>
      </c>
      <c r="BA38" s="124">
        <f t="shared" si="34"/>
        <v>0</v>
      </c>
      <c r="BB38" s="124">
        <f t="shared" si="34"/>
        <v>0</v>
      </c>
      <c r="BC38" s="124">
        <f t="shared" si="34"/>
        <v>0</v>
      </c>
      <c r="BD38" s="124">
        <f t="shared" si="34"/>
        <v>0</v>
      </c>
      <c r="BE38" s="124">
        <f t="shared" si="34"/>
        <v>0</v>
      </c>
      <c r="BF38" s="124">
        <f t="shared" si="34"/>
        <v>0</v>
      </c>
      <c r="BG38" s="124">
        <f t="shared" si="34"/>
        <v>0</v>
      </c>
      <c r="BH38" s="124">
        <f t="shared" si="34"/>
        <v>0</v>
      </c>
      <c r="BI38" s="124">
        <f t="shared" si="34"/>
        <v>0</v>
      </c>
      <c r="BJ38" s="124">
        <f t="shared" si="34"/>
        <v>0</v>
      </c>
      <c r="BK38" s="124">
        <f t="shared" si="34"/>
        <v>0</v>
      </c>
    </row>
    <row r="39" spans="1:63" ht="25.5">
      <c r="A39" s="209"/>
      <c r="B39" s="5">
        <v>11001</v>
      </c>
      <c r="C39" s="116" t="s">
        <v>97</v>
      </c>
      <c r="D39" s="105">
        <v>323407.09999999998</v>
      </c>
      <c r="E39" s="105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8"/>
      <c r="Q39" s="118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8"/>
      <c r="AC39" s="118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8">
        <v>332885</v>
      </c>
      <c r="AO39" s="118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08"/>
      <c r="BA39" s="108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</row>
    <row r="40" spans="1:63" ht="25.5">
      <c r="A40" s="209"/>
      <c r="B40" s="5">
        <v>11002</v>
      </c>
      <c r="C40" s="147" t="s">
        <v>98</v>
      </c>
      <c r="D40" s="141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8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8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8">
        <v>1288137.8299999998</v>
      </c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08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</row>
    <row r="41" spans="1:63" ht="25.5">
      <c r="A41" s="209"/>
      <c r="B41" s="5">
        <v>31001</v>
      </c>
      <c r="C41" s="122" t="s">
        <v>99</v>
      </c>
      <c r="D41" s="104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8"/>
      <c r="Q41" s="118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8"/>
      <c r="AC41" s="118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8">
        <v>26840</v>
      </c>
      <c r="AO41" s="118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08"/>
      <c r="BA41" s="108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</row>
    <row r="42" spans="1:63" ht="32.25" customHeight="1">
      <c r="A42" s="209"/>
      <c r="B42" s="5">
        <v>31003</v>
      </c>
      <c r="C42" s="142" t="s">
        <v>101</v>
      </c>
      <c r="D42" s="143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8"/>
      <c r="Q42" s="118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8"/>
      <c r="AC42" s="118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8">
        <v>0</v>
      </c>
      <c r="AO42" s="118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08">
        <v>0</v>
      </c>
      <c r="BA42" s="108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</row>
    <row r="55" spans="9:9">
      <c r="I55" s="110">
        <f>1332201.2-413696.06</f>
        <v>918505.1399999999</v>
      </c>
    </row>
  </sheetData>
  <mergeCells count="15">
    <mergeCell ref="A38:A42"/>
    <mergeCell ref="D2:O2"/>
    <mergeCell ref="P2:Y2"/>
    <mergeCell ref="A12:A15"/>
    <mergeCell ref="A16:A24"/>
    <mergeCell ref="A25:A27"/>
    <mergeCell ref="A30:A34"/>
    <mergeCell ref="A35:A37"/>
    <mergeCell ref="AZ2:BK2"/>
    <mergeCell ref="AB2:AM2"/>
    <mergeCell ref="AN2:AY2"/>
    <mergeCell ref="A10:A11"/>
    <mergeCell ref="A4:A9"/>
    <mergeCell ref="A2:B3"/>
    <mergeCell ref="C2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5"/>
  <sheetViews>
    <sheetView topLeftCell="A4" workbookViewId="0">
      <selection activeCell="A4" sqref="A1:XFD1048576"/>
    </sheetView>
  </sheetViews>
  <sheetFormatPr defaultRowHeight="13.5"/>
  <cols>
    <col min="1" max="4" width="9.140625" style="18"/>
    <col min="5" max="5" width="18.140625" style="18" customWidth="1"/>
    <col min="6" max="6" width="10.28515625" style="18" bestFit="1" customWidth="1"/>
    <col min="7" max="7" width="12" style="18" customWidth="1"/>
    <col min="8" max="8" width="11.85546875" style="18" customWidth="1"/>
    <col min="9" max="14" width="9.140625" style="18"/>
    <col min="15" max="15" width="10.7109375" style="18" customWidth="1"/>
    <col min="16" max="16" width="11" style="18" customWidth="1"/>
    <col min="17" max="17" width="10.5703125" style="18" customWidth="1"/>
    <col min="18" max="16384" width="9.140625" style="18"/>
  </cols>
  <sheetData>
    <row r="1" spans="1:17">
      <c r="A1" s="39" t="s">
        <v>17</v>
      </c>
    </row>
    <row r="2" spans="1:17">
      <c r="A2" s="40"/>
    </row>
    <row r="3" spans="1:17">
      <c r="A3" s="88" t="s">
        <v>142</v>
      </c>
    </row>
    <row r="4" spans="1:17" ht="14.25" thickBot="1">
      <c r="A4" s="41" t="s">
        <v>18</v>
      </c>
    </row>
    <row r="5" spans="1:17" ht="59.25" customHeight="1">
      <c r="A5" s="232" t="s">
        <v>2</v>
      </c>
      <c r="B5" s="253"/>
      <c r="C5" s="255" t="s">
        <v>19</v>
      </c>
      <c r="D5" s="233"/>
      <c r="E5" s="234"/>
      <c r="F5" s="232" t="s">
        <v>29</v>
      </c>
      <c r="G5" s="233"/>
      <c r="H5" s="234"/>
      <c r="I5" s="232" t="s">
        <v>30</v>
      </c>
      <c r="J5" s="233"/>
      <c r="K5" s="234"/>
      <c r="L5" s="232" t="s">
        <v>20</v>
      </c>
      <c r="M5" s="233"/>
      <c r="N5" s="234"/>
      <c r="O5" s="232" t="s">
        <v>32</v>
      </c>
      <c r="P5" s="233"/>
      <c r="Q5" s="234"/>
    </row>
    <row r="6" spans="1:17" ht="14.25" thickBot="1">
      <c r="A6" s="235"/>
      <c r="B6" s="254"/>
      <c r="C6" s="256"/>
      <c r="D6" s="257"/>
      <c r="E6" s="258"/>
      <c r="F6" s="235" t="s">
        <v>18</v>
      </c>
      <c r="G6" s="236"/>
      <c r="H6" s="237"/>
      <c r="I6" s="235" t="s">
        <v>31</v>
      </c>
      <c r="J6" s="236"/>
      <c r="K6" s="237"/>
      <c r="L6" s="235" t="s">
        <v>21</v>
      </c>
      <c r="M6" s="236"/>
      <c r="N6" s="237"/>
      <c r="O6" s="235" t="s">
        <v>18</v>
      </c>
      <c r="P6" s="236"/>
      <c r="Q6" s="237"/>
    </row>
    <row r="7" spans="1:17" ht="27.75" thickBot="1">
      <c r="A7" s="42" t="s">
        <v>22</v>
      </c>
      <c r="B7" s="43" t="s">
        <v>23</v>
      </c>
      <c r="C7" s="259"/>
      <c r="D7" s="260"/>
      <c r="E7" s="261"/>
      <c r="F7" s="89" t="s">
        <v>24</v>
      </c>
      <c r="G7" s="89" t="s">
        <v>25</v>
      </c>
      <c r="H7" s="89" t="s">
        <v>143</v>
      </c>
      <c r="I7" s="89" t="s">
        <v>24</v>
      </c>
      <c r="J7" s="89" t="s">
        <v>25</v>
      </c>
      <c r="K7" s="89" t="s">
        <v>143</v>
      </c>
      <c r="L7" s="89" t="s">
        <v>24</v>
      </c>
      <c r="M7" s="89" t="s">
        <v>25</v>
      </c>
      <c r="N7" s="89" t="s">
        <v>143</v>
      </c>
      <c r="O7" s="89" t="s">
        <v>24</v>
      </c>
      <c r="P7" s="89" t="s">
        <v>25</v>
      </c>
      <c r="Q7" s="89" t="s">
        <v>143</v>
      </c>
    </row>
    <row r="8" spans="1:17" ht="14.25" thickBot="1">
      <c r="A8" s="242" t="s">
        <v>26</v>
      </c>
      <c r="B8" s="243"/>
      <c r="C8" s="243"/>
      <c r="D8" s="244"/>
      <c r="E8" s="245"/>
      <c r="F8" s="2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60" customHeight="1">
      <c r="A9" s="246">
        <v>1057</v>
      </c>
      <c r="B9" s="45"/>
      <c r="C9" s="229" t="s">
        <v>72</v>
      </c>
      <c r="D9" s="229"/>
      <c r="E9" s="229"/>
      <c r="F9" s="47">
        <f>F10+F11+F12</f>
        <v>1700299.0000000005</v>
      </c>
      <c r="G9" s="47">
        <f t="shared" ref="G9:H9" si="0">G10+G11+G12</f>
        <v>1710469.7</v>
      </c>
      <c r="H9" s="47">
        <f t="shared" si="0"/>
        <v>1662929.5</v>
      </c>
      <c r="I9" s="46"/>
      <c r="J9" s="46"/>
      <c r="K9" s="46"/>
      <c r="L9" s="46"/>
      <c r="M9" s="46"/>
      <c r="N9" s="46"/>
      <c r="O9" s="47">
        <f>O10+O11+O12</f>
        <v>1700299.0000000005</v>
      </c>
      <c r="P9" s="47">
        <f t="shared" ref="P9:Q9" si="1">P10+P11+P12</f>
        <v>1710469.7</v>
      </c>
      <c r="Q9" s="47">
        <f t="shared" si="1"/>
        <v>1662929.5</v>
      </c>
    </row>
    <row r="10" spans="1:17" ht="64.5" customHeight="1">
      <c r="A10" s="246"/>
      <c r="B10" s="45">
        <v>11001</v>
      </c>
      <c r="C10" s="247" t="s">
        <v>126</v>
      </c>
      <c r="D10" s="247"/>
      <c r="E10" s="247"/>
      <c r="F10" s="17">
        <v>1656484.7000000004</v>
      </c>
      <c r="G10" s="17">
        <v>1665684.3</v>
      </c>
      <c r="H10" s="17">
        <v>1617387.5</v>
      </c>
      <c r="I10" s="46"/>
      <c r="J10" s="46"/>
      <c r="K10" s="46"/>
      <c r="L10" s="46"/>
      <c r="M10" s="46"/>
      <c r="N10" s="46"/>
      <c r="O10" s="17">
        <v>1656484.7000000004</v>
      </c>
      <c r="P10" s="17">
        <v>1665684.3</v>
      </c>
      <c r="Q10" s="17">
        <v>1617387.5</v>
      </c>
    </row>
    <row r="11" spans="1:17" ht="31.5" customHeight="1">
      <c r="A11" s="246"/>
      <c r="B11" s="45">
        <v>11002</v>
      </c>
      <c r="C11" s="247" t="s">
        <v>73</v>
      </c>
      <c r="D11" s="247"/>
      <c r="E11" s="2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ht="41.25" customHeight="1">
      <c r="A12" s="246"/>
      <c r="B12" s="45">
        <v>11003</v>
      </c>
      <c r="C12" s="247" t="s">
        <v>74</v>
      </c>
      <c r="D12" s="247"/>
      <c r="E12" s="247"/>
      <c r="F12" s="17">
        <v>43814.3</v>
      </c>
      <c r="G12" s="17">
        <v>44785.4</v>
      </c>
      <c r="H12" s="17">
        <v>45542</v>
      </c>
      <c r="I12" s="46"/>
      <c r="J12" s="46"/>
      <c r="K12" s="46"/>
      <c r="L12" s="46"/>
      <c r="M12" s="46"/>
      <c r="N12" s="46"/>
      <c r="O12" s="17">
        <v>43814.3</v>
      </c>
      <c r="P12" s="17">
        <v>44785.4</v>
      </c>
      <c r="Q12" s="17">
        <v>45542</v>
      </c>
    </row>
    <row r="13" spans="1:17" ht="30" customHeight="1">
      <c r="A13" s="246">
        <v>1052</v>
      </c>
      <c r="B13" s="48"/>
      <c r="C13" s="249" t="s">
        <v>76</v>
      </c>
      <c r="D13" s="249"/>
      <c r="E13" s="249"/>
      <c r="F13" s="46">
        <f>F14</f>
        <v>330585.8</v>
      </c>
      <c r="G13" s="46">
        <f t="shared" ref="G13:H13" si="2">G14</f>
        <v>330585.8</v>
      </c>
      <c r="H13" s="46">
        <f t="shared" si="2"/>
        <v>330585.8</v>
      </c>
      <c r="I13" s="46"/>
      <c r="J13" s="46"/>
      <c r="K13" s="46"/>
      <c r="L13" s="46"/>
      <c r="M13" s="46"/>
      <c r="N13" s="46"/>
      <c r="O13" s="46">
        <f>O14</f>
        <v>330585.8</v>
      </c>
      <c r="P13" s="46">
        <f t="shared" ref="P13:Q13" si="3">P14</f>
        <v>330585.8</v>
      </c>
      <c r="Q13" s="46">
        <f t="shared" si="3"/>
        <v>330585.8</v>
      </c>
    </row>
    <row r="14" spans="1:17" ht="30.75" customHeight="1">
      <c r="A14" s="246"/>
      <c r="B14" s="45">
        <v>11001</v>
      </c>
      <c r="C14" s="246" t="s">
        <v>77</v>
      </c>
      <c r="D14" s="246"/>
      <c r="E14" s="246"/>
      <c r="F14" s="17">
        <v>330585.8</v>
      </c>
      <c r="G14" s="17">
        <v>330585.8</v>
      </c>
      <c r="H14" s="17">
        <v>330585.8</v>
      </c>
      <c r="I14" s="46"/>
      <c r="J14" s="46"/>
      <c r="K14" s="46"/>
      <c r="L14" s="46"/>
      <c r="M14" s="46"/>
      <c r="N14" s="46"/>
      <c r="O14" s="17">
        <v>330585.8</v>
      </c>
      <c r="P14" s="17">
        <v>330585.8</v>
      </c>
      <c r="Q14" s="17">
        <v>330585.8</v>
      </c>
    </row>
    <row r="15" spans="1:17" ht="21.75" customHeight="1">
      <c r="A15" s="246">
        <v>1093</v>
      </c>
      <c r="B15" s="45"/>
      <c r="C15" s="249" t="s">
        <v>4</v>
      </c>
      <c r="D15" s="249"/>
      <c r="E15" s="249"/>
      <c r="F15" s="47">
        <f>F16+F18+F17</f>
        <v>672149</v>
      </c>
      <c r="G15" s="47">
        <f t="shared" ref="G15:H15" si="4">G16+G18+G17</f>
        <v>672149</v>
      </c>
      <c r="H15" s="46">
        <f t="shared" si="4"/>
        <v>672149</v>
      </c>
      <c r="I15" s="46"/>
      <c r="J15" s="46"/>
      <c r="K15" s="46"/>
      <c r="L15" s="46"/>
      <c r="M15" s="46"/>
      <c r="N15" s="46"/>
      <c r="O15" s="46">
        <f>O16+O18+O17</f>
        <v>672149</v>
      </c>
      <c r="P15" s="46">
        <f t="shared" ref="P15:Q15" si="5">P16+P18+P17</f>
        <v>672149</v>
      </c>
      <c r="Q15" s="46">
        <f t="shared" si="5"/>
        <v>672149</v>
      </c>
    </row>
    <row r="16" spans="1:17" ht="25.5" customHeight="1">
      <c r="A16" s="246"/>
      <c r="B16" s="45">
        <v>11001</v>
      </c>
      <c r="C16" s="231" t="s">
        <v>78</v>
      </c>
      <c r="D16" s="231"/>
      <c r="E16" s="231"/>
      <c r="F16" s="32">
        <v>417485.6</v>
      </c>
      <c r="G16" s="32">
        <v>417485.6</v>
      </c>
      <c r="H16" s="32">
        <v>417485.6</v>
      </c>
      <c r="I16" s="46"/>
      <c r="J16" s="46"/>
      <c r="K16" s="46"/>
      <c r="L16" s="46"/>
      <c r="M16" s="46"/>
      <c r="N16" s="46"/>
      <c r="O16" s="32">
        <v>417485.6</v>
      </c>
      <c r="P16" s="32">
        <v>417485.6</v>
      </c>
      <c r="Q16" s="32">
        <v>417485.6</v>
      </c>
    </row>
    <row r="17" spans="1:17" ht="33.75" customHeight="1">
      <c r="A17" s="248"/>
      <c r="B17" s="45">
        <v>11002</v>
      </c>
      <c r="C17" s="231" t="s">
        <v>113</v>
      </c>
      <c r="D17" s="231"/>
      <c r="E17" s="231"/>
      <c r="F17" s="72">
        <v>34000</v>
      </c>
      <c r="G17" s="72">
        <v>34000</v>
      </c>
      <c r="H17" s="72">
        <v>34000</v>
      </c>
      <c r="I17" s="46"/>
      <c r="J17" s="46"/>
      <c r="K17" s="46"/>
      <c r="L17" s="46"/>
      <c r="M17" s="46"/>
      <c r="N17" s="46"/>
      <c r="O17" s="72">
        <v>34000</v>
      </c>
      <c r="P17" s="72">
        <v>34000</v>
      </c>
      <c r="Q17" s="72">
        <v>34000</v>
      </c>
    </row>
    <row r="18" spans="1:17" ht="33.75" customHeight="1">
      <c r="A18" s="246"/>
      <c r="B18" s="45">
        <v>11003</v>
      </c>
      <c r="C18" s="231" t="s">
        <v>5</v>
      </c>
      <c r="D18" s="231"/>
      <c r="E18" s="231"/>
      <c r="F18" s="17">
        <v>220663.4</v>
      </c>
      <c r="G18" s="17">
        <v>220663.4</v>
      </c>
      <c r="H18" s="17">
        <v>220663.4</v>
      </c>
      <c r="I18" s="46"/>
      <c r="J18" s="46"/>
      <c r="K18" s="46"/>
      <c r="L18" s="46"/>
      <c r="M18" s="46"/>
      <c r="N18" s="46"/>
      <c r="O18" s="17">
        <v>220663.4</v>
      </c>
      <c r="P18" s="17">
        <v>220663.4</v>
      </c>
      <c r="Q18" s="17">
        <v>220663.4</v>
      </c>
    </row>
    <row r="19" spans="1:17" ht="22.5" customHeight="1">
      <c r="A19" s="251">
        <v>1120</v>
      </c>
      <c r="B19" s="45"/>
      <c r="C19" s="249" t="s">
        <v>79</v>
      </c>
      <c r="D19" s="249"/>
      <c r="E19" s="249"/>
      <c r="F19" s="47">
        <f>F20+F21+F22+F23</f>
        <v>12943176.1</v>
      </c>
      <c r="G19" s="47">
        <f>G20+G21+G22+G23</f>
        <v>12588824.5</v>
      </c>
      <c r="H19" s="47">
        <f>H20+H21+H22+H23</f>
        <v>12594325.9</v>
      </c>
      <c r="I19" s="46"/>
      <c r="J19" s="46"/>
      <c r="K19" s="46"/>
      <c r="L19" s="46"/>
      <c r="M19" s="46"/>
      <c r="N19" s="46"/>
      <c r="O19" s="47">
        <f>O20+O21+O22+O23</f>
        <v>12943176.1</v>
      </c>
      <c r="P19" s="47">
        <f>P20+P21+P22+P23</f>
        <v>12588824.6</v>
      </c>
      <c r="Q19" s="47">
        <f>Q20+Q21+Q22+Q23</f>
        <v>12594326</v>
      </c>
    </row>
    <row r="20" spans="1:17" ht="23.25" customHeight="1">
      <c r="A20" s="252"/>
      <c r="B20" s="45">
        <v>11001</v>
      </c>
      <c r="C20" s="247" t="s">
        <v>80</v>
      </c>
      <c r="D20" s="247"/>
      <c r="E20" s="247"/>
      <c r="F20" s="101">
        <v>11622651.6</v>
      </c>
      <c r="G20" s="101">
        <v>11261318.4</v>
      </c>
      <c r="H20" s="101">
        <v>11261318.4</v>
      </c>
      <c r="I20" s="46"/>
      <c r="J20" s="46"/>
      <c r="K20" s="46"/>
      <c r="L20" s="46"/>
      <c r="M20" s="46"/>
      <c r="N20" s="46"/>
      <c r="O20" s="101">
        <v>11622651.6</v>
      </c>
      <c r="P20" s="101">
        <v>11261318.5</v>
      </c>
      <c r="Q20" s="101">
        <v>11261318.5</v>
      </c>
    </row>
    <row r="21" spans="1:17" ht="21.75" customHeight="1">
      <c r="A21" s="252"/>
      <c r="B21" s="45">
        <v>11002</v>
      </c>
      <c r="C21" s="250" t="s">
        <v>82</v>
      </c>
      <c r="D21" s="250"/>
      <c r="E21" s="250"/>
      <c r="F21" s="101">
        <v>559053.9</v>
      </c>
      <c r="G21" s="101">
        <v>566035.5</v>
      </c>
      <c r="H21" s="101">
        <v>571536.9</v>
      </c>
      <c r="I21" s="46"/>
      <c r="J21" s="46"/>
      <c r="K21" s="46"/>
      <c r="L21" s="46"/>
      <c r="M21" s="46"/>
      <c r="N21" s="46"/>
      <c r="O21" s="74">
        <v>559053.9</v>
      </c>
      <c r="P21" s="74">
        <v>566035.5</v>
      </c>
      <c r="Q21" s="74">
        <v>571536.9</v>
      </c>
    </row>
    <row r="22" spans="1:17" ht="46.5" customHeight="1">
      <c r="A22" s="252"/>
      <c r="B22" s="45">
        <v>11004</v>
      </c>
      <c r="C22" s="231" t="s">
        <v>81</v>
      </c>
      <c r="D22" s="231"/>
      <c r="E22" s="231"/>
      <c r="F22" s="17">
        <v>150000</v>
      </c>
      <c r="G22" s="17">
        <v>150000</v>
      </c>
      <c r="H22" s="17">
        <v>150000</v>
      </c>
      <c r="I22" s="46"/>
      <c r="J22" s="46"/>
      <c r="K22" s="46"/>
      <c r="L22" s="46"/>
      <c r="M22" s="46"/>
      <c r="N22" s="46"/>
      <c r="O22" s="17">
        <v>150000</v>
      </c>
      <c r="P22" s="17">
        <v>150000</v>
      </c>
      <c r="Q22" s="17">
        <v>150000</v>
      </c>
    </row>
    <row r="23" spans="1:17" ht="43.5" customHeight="1">
      <c r="A23" s="252"/>
      <c r="B23" s="45">
        <v>11006</v>
      </c>
      <c r="C23" s="231" t="s">
        <v>71</v>
      </c>
      <c r="D23" s="231"/>
      <c r="E23" s="231"/>
      <c r="F23" s="102">
        <v>611470.6</v>
      </c>
      <c r="G23" s="102">
        <v>611470.6</v>
      </c>
      <c r="H23" s="102">
        <v>611470.6</v>
      </c>
      <c r="I23" s="46"/>
      <c r="J23" s="46"/>
      <c r="K23" s="46"/>
      <c r="L23" s="46"/>
      <c r="M23" s="46"/>
      <c r="N23" s="46"/>
      <c r="O23" s="102">
        <v>611470.6</v>
      </c>
      <c r="P23" s="102">
        <v>611470.6</v>
      </c>
      <c r="Q23" s="102">
        <v>611470.6</v>
      </c>
    </row>
    <row r="24" spans="1:17" ht="36" customHeight="1">
      <c r="A24" s="246">
        <v>1123</v>
      </c>
      <c r="B24" s="45"/>
      <c r="C24" s="249" t="s">
        <v>85</v>
      </c>
      <c r="D24" s="264"/>
      <c r="E24" s="264"/>
      <c r="F24" s="47">
        <f>F25+F26</f>
        <v>680434.4</v>
      </c>
      <c r="G24" s="47">
        <f t="shared" ref="G24:H24" si="6">G25+G26</f>
        <v>680434.4</v>
      </c>
      <c r="H24" s="47">
        <f t="shared" si="6"/>
        <v>680434.4</v>
      </c>
      <c r="I24" s="47"/>
      <c r="J24" s="46"/>
      <c r="K24" s="46"/>
      <c r="L24" s="46"/>
      <c r="M24" s="46"/>
      <c r="N24" s="46"/>
      <c r="O24" s="47">
        <f>O25+O26</f>
        <v>680434.4</v>
      </c>
      <c r="P24" s="47">
        <f t="shared" ref="P24:Q24" si="7">P25+P26</f>
        <v>680434.4</v>
      </c>
      <c r="Q24" s="47">
        <f t="shared" si="7"/>
        <v>680434.4</v>
      </c>
    </row>
    <row r="25" spans="1:17" ht="36.75" customHeight="1">
      <c r="A25" s="246"/>
      <c r="B25" s="45">
        <v>11001</v>
      </c>
      <c r="C25" s="247" t="s">
        <v>86</v>
      </c>
      <c r="D25" s="265"/>
      <c r="E25" s="265"/>
      <c r="F25" s="36">
        <v>419546.4</v>
      </c>
      <c r="G25" s="36">
        <v>419546.4</v>
      </c>
      <c r="H25" s="36">
        <v>419546.4</v>
      </c>
      <c r="I25" s="46"/>
      <c r="J25" s="46"/>
      <c r="K25" s="46"/>
      <c r="L25" s="46"/>
      <c r="M25" s="46"/>
      <c r="N25" s="46"/>
      <c r="O25" s="36">
        <v>419546.4</v>
      </c>
      <c r="P25" s="36">
        <v>419546.4</v>
      </c>
      <c r="Q25" s="36">
        <v>419546.4</v>
      </c>
    </row>
    <row r="26" spans="1:17" ht="22.5" customHeight="1">
      <c r="A26" s="246"/>
      <c r="B26" s="45">
        <v>11002</v>
      </c>
      <c r="C26" s="231" t="s">
        <v>88</v>
      </c>
      <c r="D26" s="265"/>
      <c r="E26" s="265"/>
      <c r="F26" s="37">
        <v>260888</v>
      </c>
      <c r="G26" s="37">
        <v>260888</v>
      </c>
      <c r="H26" s="37">
        <v>260888</v>
      </c>
      <c r="I26" s="46"/>
      <c r="J26" s="46"/>
      <c r="K26" s="46"/>
      <c r="L26" s="46"/>
      <c r="M26" s="46"/>
      <c r="N26" s="46"/>
      <c r="O26" s="37">
        <v>260888</v>
      </c>
      <c r="P26" s="37">
        <v>260888</v>
      </c>
      <c r="Q26" s="37">
        <v>260888</v>
      </c>
    </row>
    <row r="27" spans="1:17" ht="22.5" customHeight="1">
      <c r="A27" s="251">
        <v>1147</v>
      </c>
      <c r="B27" s="52"/>
      <c r="C27" s="268" t="s">
        <v>153</v>
      </c>
      <c r="D27" s="269"/>
      <c r="E27" s="270"/>
      <c r="F27" s="37">
        <f>F28</f>
        <v>596130</v>
      </c>
      <c r="G27" s="37">
        <f t="shared" ref="G27:H27" si="8">G28</f>
        <v>596130</v>
      </c>
      <c r="H27" s="37">
        <f t="shared" si="8"/>
        <v>596130</v>
      </c>
      <c r="I27" s="53"/>
      <c r="J27" s="53"/>
      <c r="K27" s="53"/>
      <c r="L27" s="53"/>
      <c r="M27" s="53"/>
      <c r="N27" s="53"/>
      <c r="O27" s="37">
        <f>O28</f>
        <v>596130</v>
      </c>
      <c r="P27" s="37">
        <f t="shared" ref="P27" si="9">P28</f>
        <v>596130</v>
      </c>
      <c r="Q27" s="37">
        <f t="shared" ref="Q27" si="10">Q28</f>
        <v>596130</v>
      </c>
    </row>
    <row r="28" spans="1:17" ht="38.25" customHeight="1">
      <c r="A28" s="274"/>
      <c r="B28" s="52">
        <v>11001</v>
      </c>
      <c r="C28" s="271" t="s">
        <v>151</v>
      </c>
      <c r="D28" s="272"/>
      <c r="E28" s="273"/>
      <c r="F28" s="37">
        <v>596130</v>
      </c>
      <c r="G28" s="37">
        <v>596130</v>
      </c>
      <c r="H28" s="37">
        <v>596130</v>
      </c>
      <c r="I28" s="53"/>
      <c r="J28" s="53"/>
      <c r="K28" s="53"/>
      <c r="L28" s="53"/>
      <c r="M28" s="53"/>
      <c r="N28" s="53"/>
      <c r="O28" s="37">
        <v>596130</v>
      </c>
      <c r="P28" s="37">
        <v>596130</v>
      </c>
      <c r="Q28" s="37">
        <v>596130</v>
      </c>
    </row>
    <row r="29" spans="1:17" ht="37.5" customHeight="1">
      <c r="A29" s="248">
        <v>1149</v>
      </c>
      <c r="B29" s="52"/>
      <c r="C29" s="266" t="s">
        <v>89</v>
      </c>
      <c r="D29" s="266"/>
      <c r="E29" s="266"/>
      <c r="F29" s="54">
        <f>F30+F31+F32</f>
        <v>573908.69999999995</v>
      </c>
      <c r="G29" s="54">
        <f t="shared" ref="G29:H29" si="11">G30+G31+G32</f>
        <v>573908.69999999995</v>
      </c>
      <c r="H29" s="54">
        <f t="shared" si="11"/>
        <v>573908.69999999995</v>
      </c>
      <c r="I29" s="53"/>
      <c r="J29" s="53"/>
      <c r="K29" s="53"/>
      <c r="L29" s="53"/>
      <c r="M29" s="53"/>
      <c r="N29" s="53"/>
      <c r="O29" s="54">
        <f>O30+O31+O32</f>
        <v>573908.69999999995</v>
      </c>
      <c r="P29" s="54">
        <f t="shared" ref="P29:Q29" si="12">P30+P31+P32</f>
        <v>573908.69999999995</v>
      </c>
      <c r="Q29" s="54">
        <f t="shared" si="12"/>
        <v>573908.69999999995</v>
      </c>
    </row>
    <row r="30" spans="1:17" ht="37.5" customHeight="1">
      <c r="A30" s="248"/>
      <c r="B30" s="52">
        <v>11001</v>
      </c>
      <c r="C30" s="267" t="s">
        <v>90</v>
      </c>
      <c r="D30" s="267"/>
      <c r="E30" s="267"/>
      <c r="F30" s="32">
        <v>224423.8</v>
      </c>
      <c r="G30" s="32">
        <v>224423.8</v>
      </c>
      <c r="H30" s="32">
        <v>224423.8</v>
      </c>
      <c r="I30" s="53"/>
      <c r="J30" s="53"/>
      <c r="K30" s="53"/>
      <c r="L30" s="53"/>
      <c r="M30" s="53"/>
      <c r="N30" s="53"/>
      <c r="O30" s="201">
        <v>224423.8</v>
      </c>
      <c r="P30" s="201">
        <v>224423.8</v>
      </c>
      <c r="Q30" s="201">
        <v>224423.8</v>
      </c>
    </row>
    <row r="31" spans="1:17" ht="125.25" customHeight="1">
      <c r="A31" s="248"/>
      <c r="B31" s="52">
        <v>11002</v>
      </c>
      <c r="C31" s="263" t="s">
        <v>91</v>
      </c>
      <c r="D31" s="263"/>
      <c r="E31" s="263"/>
      <c r="F31" s="17">
        <v>282815.90000000002</v>
      </c>
      <c r="G31" s="17">
        <v>282815.90000000002</v>
      </c>
      <c r="H31" s="17">
        <v>282815.90000000002</v>
      </c>
      <c r="I31" s="53"/>
      <c r="J31" s="53"/>
      <c r="K31" s="53"/>
      <c r="L31" s="53"/>
      <c r="M31" s="53"/>
      <c r="N31" s="53"/>
      <c r="O31" s="17">
        <v>282815.90000000002</v>
      </c>
      <c r="P31" s="17">
        <v>282815.90000000002</v>
      </c>
      <c r="Q31" s="17">
        <v>282815.90000000002</v>
      </c>
    </row>
    <row r="32" spans="1:17" ht="45" customHeight="1">
      <c r="A32" s="248"/>
      <c r="B32" s="52">
        <v>12001</v>
      </c>
      <c r="C32" s="263" t="s">
        <v>93</v>
      </c>
      <c r="D32" s="263"/>
      <c r="E32" s="263"/>
      <c r="F32" s="17">
        <v>66669</v>
      </c>
      <c r="G32" s="17">
        <v>66669</v>
      </c>
      <c r="H32" s="17">
        <v>66669</v>
      </c>
      <c r="I32" s="53"/>
      <c r="J32" s="53"/>
      <c r="K32" s="53"/>
      <c r="L32" s="53"/>
      <c r="M32" s="53"/>
      <c r="N32" s="53"/>
      <c r="O32" s="17">
        <v>66669</v>
      </c>
      <c r="P32" s="17">
        <v>66669</v>
      </c>
      <c r="Q32" s="17">
        <v>66669</v>
      </c>
    </row>
    <row r="33" spans="1:17" ht="27" customHeight="1">
      <c r="A33" s="246">
        <v>1182</v>
      </c>
      <c r="B33" s="48"/>
      <c r="C33" s="262" t="s">
        <v>94</v>
      </c>
      <c r="D33" s="262"/>
      <c r="E33" s="262"/>
      <c r="F33" s="47">
        <f>F34</f>
        <v>2779872.4</v>
      </c>
      <c r="G33" s="47">
        <f t="shared" ref="G33:H33" si="13">G34</f>
        <v>2566457.9</v>
      </c>
      <c r="H33" s="47">
        <f t="shared" si="13"/>
        <v>2591301.7000000002</v>
      </c>
      <c r="I33" s="46"/>
      <c r="J33" s="46"/>
      <c r="K33" s="46"/>
      <c r="L33" s="46"/>
      <c r="M33" s="46"/>
      <c r="N33" s="46"/>
      <c r="O33" s="47">
        <f>O34</f>
        <v>2779872.4</v>
      </c>
      <c r="P33" s="47">
        <f t="shared" ref="P33:Q33" si="14">P34</f>
        <v>2566457.9</v>
      </c>
      <c r="Q33" s="47">
        <f t="shared" si="14"/>
        <v>2591301.7000000002</v>
      </c>
    </row>
    <row r="34" spans="1:17" ht="35.25" customHeight="1" thickBot="1">
      <c r="A34" s="246"/>
      <c r="B34" s="45">
        <v>11001</v>
      </c>
      <c r="C34" s="246" t="s">
        <v>95</v>
      </c>
      <c r="D34" s="246"/>
      <c r="E34" s="246"/>
      <c r="F34" s="17">
        <v>2779872.4</v>
      </c>
      <c r="G34" s="17">
        <v>2566457.9</v>
      </c>
      <c r="H34" s="17">
        <v>2591301.7000000002</v>
      </c>
      <c r="I34" s="46"/>
      <c r="J34" s="46"/>
      <c r="K34" s="46"/>
      <c r="L34" s="46"/>
      <c r="M34" s="46"/>
      <c r="N34" s="46"/>
      <c r="O34" s="17">
        <v>2779872.4</v>
      </c>
      <c r="P34" s="17">
        <v>2566457.9</v>
      </c>
      <c r="Q34" s="17">
        <v>2591301.7000000002</v>
      </c>
    </row>
    <row r="35" spans="1:17" ht="45.75" customHeight="1" thickBot="1">
      <c r="A35" s="238" t="s">
        <v>27</v>
      </c>
      <c r="B35" s="239"/>
      <c r="C35" s="239"/>
      <c r="D35" s="240"/>
      <c r="E35" s="241"/>
      <c r="F35" s="240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1:17" ht="60" customHeight="1" thickBot="1">
      <c r="A36" s="90">
        <v>1057</v>
      </c>
      <c r="B36" s="45"/>
      <c r="C36" s="229" t="s">
        <v>72</v>
      </c>
      <c r="D36" s="229"/>
      <c r="E36" s="229"/>
      <c r="F36" s="47">
        <f>F37</f>
        <v>63275.5</v>
      </c>
      <c r="G36" s="47">
        <f t="shared" ref="G36:H36" si="15">G37</f>
        <v>63275.5</v>
      </c>
      <c r="H36" s="47">
        <f t="shared" si="15"/>
        <v>63275.5</v>
      </c>
      <c r="I36" s="46"/>
      <c r="J36" s="46"/>
      <c r="K36" s="46"/>
      <c r="L36" s="46"/>
      <c r="M36" s="46"/>
      <c r="N36" s="46"/>
      <c r="O36" s="47">
        <f>O37</f>
        <v>63275.5</v>
      </c>
      <c r="P36" s="47">
        <f t="shared" ref="P36:Q36" si="16">P37</f>
        <v>63275.5</v>
      </c>
      <c r="Q36" s="47">
        <f t="shared" si="16"/>
        <v>63275.5</v>
      </c>
    </row>
    <row r="37" spans="1:17" ht="38.25" customHeight="1" thickBot="1">
      <c r="A37" s="90"/>
      <c r="B37" s="55">
        <v>11007</v>
      </c>
      <c r="C37" s="230" t="s">
        <v>100</v>
      </c>
      <c r="D37" s="230"/>
      <c r="E37" s="231"/>
      <c r="F37" s="32">
        <v>63275.5</v>
      </c>
      <c r="G37" s="32">
        <v>63275.5</v>
      </c>
      <c r="H37" s="32">
        <v>63275.5</v>
      </c>
      <c r="I37" s="56"/>
      <c r="J37" s="56"/>
      <c r="K37" s="56"/>
      <c r="L37" s="56"/>
      <c r="M37" s="56"/>
      <c r="N37" s="56"/>
      <c r="O37" s="32">
        <v>63275.5</v>
      </c>
      <c r="P37" s="32">
        <v>63275.5</v>
      </c>
      <c r="Q37" s="32">
        <v>63275.5</v>
      </c>
    </row>
    <row r="38" spans="1:17" ht="27.75" customHeight="1">
      <c r="A38" s="275">
        <v>1120</v>
      </c>
      <c r="B38" s="45"/>
      <c r="C38" s="249" t="s">
        <v>79</v>
      </c>
      <c r="D38" s="249"/>
      <c r="E38" s="249"/>
      <c r="F38" s="46">
        <f>F39</f>
        <v>243572.1</v>
      </c>
      <c r="G38" s="46">
        <f t="shared" ref="G38:H38" si="17">G39</f>
        <v>204343.5</v>
      </c>
      <c r="H38" s="46">
        <f t="shared" si="17"/>
        <v>204343.5</v>
      </c>
      <c r="I38" s="46"/>
      <c r="J38" s="46"/>
      <c r="K38" s="46"/>
      <c r="L38" s="46"/>
      <c r="M38" s="46"/>
      <c r="N38" s="46"/>
      <c r="O38" s="46">
        <f>O39</f>
        <v>243572.1</v>
      </c>
      <c r="P38" s="46">
        <f t="shared" ref="P38:Q38" si="18">P39</f>
        <v>204343.5</v>
      </c>
      <c r="Q38" s="46">
        <f t="shared" si="18"/>
        <v>204343.5</v>
      </c>
    </row>
    <row r="39" spans="1:17" ht="45.75" customHeight="1" thickBot="1">
      <c r="A39" s="276"/>
      <c r="B39" s="45">
        <v>11005</v>
      </c>
      <c r="C39" s="231" t="s">
        <v>83</v>
      </c>
      <c r="D39" s="231"/>
      <c r="E39" s="231"/>
      <c r="F39" s="32">
        <v>243572.1</v>
      </c>
      <c r="G39" s="32">
        <v>204343.5</v>
      </c>
      <c r="H39" s="32">
        <v>204343.5</v>
      </c>
      <c r="I39" s="46"/>
      <c r="J39" s="46"/>
      <c r="K39" s="46"/>
      <c r="L39" s="46"/>
      <c r="M39" s="46"/>
      <c r="N39" s="46"/>
      <c r="O39" s="32">
        <v>243572.1</v>
      </c>
      <c r="P39" s="32">
        <v>204343.5</v>
      </c>
      <c r="Q39" s="32">
        <v>204343.5</v>
      </c>
    </row>
    <row r="40" spans="1:17" ht="37.5" customHeight="1">
      <c r="A40" s="282">
        <v>1149</v>
      </c>
      <c r="B40" s="45"/>
      <c r="C40" s="249" t="s">
        <v>89</v>
      </c>
      <c r="D40" s="249"/>
      <c r="E40" s="249"/>
      <c r="F40" s="47">
        <f>F41</f>
        <v>0</v>
      </c>
      <c r="G40" s="47">
        <f t="shared" ref="G40:H40" si="19">G41</f>
        <v>0</v>
      </c>
      <c r="H40" s="47">
        <f t="shared" si="19"/>
        <v>0</v>
      </c>
      <c r="I40" s="46"/>
      <c r="J40" s="46"/>
      <c r="K40" s="46"/>
      <c r="L40" s="46"/>
      <c r="M40" s="46"/>
      <c r="N40" s="46"/>
      <c r="O40" s="47">
        <f>O41</f>
        <v>0</v>
      </c>
      <c r="P40" s="47">
        <f t="shared" ref="P40:Q40" si="20">P41</f>
        <v>0</v>
      </c>
      <c r="Q40" s="47">
        <f t="shared" si="20"/>
        <v>0</v>
      </c>
    </row>
    <row r="41" spans="1:17" ht="66.75" customHeight="1" thickBot="1">
      <c r="A41" s="283"/>
      <c r="B41" s="45">
        <v>11003</v>
      </c>
      <c r="C41" s="277" t="s">
        <v>92</v>
      </c>
      <c r="D41" s="278"/>
      <c r="E41" s="279"/>
      <c r="F41" s="47"/>
      <c r="G41" s="47"/>
      <c r="H41" s="47"/>
      <c r="I41" s="46"/>
      <c r="J41" s="46"/>
      <c r="K41" s="46"/>
      <c r="L41" s="46"/>
      <c r="M41" s="46"/>
      <c r="N41" s="46"/>
      <c r="O41" s="47"/>
      <c r="P41" s="47"/>
      <c r="Q41" s="47"/>
    </row>
    <row r="42" spans="1:17" ht="26.25" customHeight="1">
      <c r="A42" s="280">
        <v>9003</v>
      </c>
      <c r="B42" s="45"/>
      <c r="C42" s="249" t="s">
        <v>96</v>
      </c>
      <c r="D42" s="249"/>
      <c r="E42" s="249"/>
      <c r="F42" s="47">
        <f>F43+F44</f>
        <v>0</v>
      </c>
      <c r="G42" s="47">
        <f t="shared" ref="G42:H42" si="21">G43+G44</f>
        <v>0</v>
      </c>
      <c r="H42" s="47">
        <f t="shared" si="21"/>
        <v>0</v>
      </c>
      <c r="I42" s="46"/>
      <c r="J42" s="46"/>
      <c r="K42" s="46"/>
      <c r="L42" s="46"/>
      <c r="M42" s="46"/>
      <c r="N42" s="46"/>
      <c r="O42" s="47">
        <f>O43+O44</f>
        <v>0</v>
      </c>
      <c r="P42" s="47">
        <f t="shared" ref="P42:Q42" si="22">P43+P44</f>
        <v>0</v>
      </c>
      <c r="Q42" s="47">
        <f t="shared" si="22"/>
        <v>0</v>
      </c>
    </row>
    <row r="43" spans="1:17" ht="33.75" customHeight="1">
      <c r="A43" s="281"/>
      <c r="B43" s="45">
        <v>11001</v>
      </c>
      <c r="C43" s="247" t="s">
        <v>97</v>
      </c>
      <c r="D43" s="247"/>
      <c r="E43" s="247"/>
      <c r="F43" s="46"/>
      <c r="G43" s="47"/>
      <c r="H43" s="46"/>
      <c r="I43" s="46"/>
      <c r="J43" s="46"/>
      <c r="K43" s="46"/>
      <c r="L43" s="46"/>
      <c r="M43" s="46"/>
      <c r="N43" s="46"/>
      <c r="O43" s="46"/>
      <c r="P43" s="47"/>
      <c r="Q43" s="46"/>
    </row>
    <row r="44" spans="1:17" ht="45" customHeight="1" thickBot="1">
      <c r="A44" s="281"/>
      <c r="B44" s="45">
        <v>11002</v>
      </c>
      <c r="C44" s="231" t="s">
        <v>98</v>
      </c>
      <c r="D44" s="231"/>
      <c r="E44" s="231"/>
      <c r="F44" s="32"/>
      <c r="G44" s="32"/>
      <c r="H44" s="32"/>
      <c r="I44" s="46"/>
      <c r="J44" s="46"/>
      <c r="K44" s="46"/>
      <c r="L44" s="46"/>
      <c r="M44" s="46"/>
      <c r="N44" s="46"/>
      <c r="O44" s="32"/>
      <c r="P44" s="32"/>
      <c r="Q44" s="32"/>
    </row>
    <row r="45" spans="1:17" ht="30.75" customHeight="1" thickBot="1">
      <c r="A45" s="286" t="s">
        <v>28</v>
      </c>
      <c r="B45" s="287"/>
      <c r="C45" s="287"/>
      <c r="D45" s="288"/>
      <c r="E45" s="289"/>
      <c r="F45" s="290"/>
      <c r="G45" s="57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t="60" customHeight="1">
      <c r="A46" s="214">
        <v>1057</v>
      </c>
      <c r="B46" s="50"/>
      <c r="C46" s="285" t="s">
        <v>72</v>
      </c>
      <c r="D46" s="285"/>
      <c r="E46" s="285"/>
      <c r="F46" s="17">
        <f>F47</f>
        <v>22399</v>
      </c>
      <c r="G46" s="17">
        <f t="shared" ref="G46:Q46" si="23">G47</f>
        <v>9340</v>
      </c>
      <c r="H46" s="17">
        <f t="shared" si="23"/>
        <v>15000</v>
      </c>
      <c r="I46" s="17">
        <f t="shared" si="23"/>
        <v>0</v>
      </c>
      <c r="J46" s="17">
        <f t="shared" si="23"/>
        <v>0</v>
      </c>
      <c r="K46" s="17">
        <f t="shared" si="23"/>
        <v>0</v>
      </c>
      <c r="L46" s="17">
        <f t="shared" si="23"/>
        <v>0</v>
      </c>
      <c r="M46" s="17">
        <f t="shared" si="23"/>
        <v>0</v>
      </c>
      <c r="N46" s="17">
        <f t="shared" si="23"/>
        <v>0</v>
      </c>
      <c r="O46" s="17">
        <f t="shared" si="23"/>
        <v>22399</v>
      </c>
      <c r="P46" s="17">
        <f t="shared" si="23"/>
        <v>9340</v>
      </c>
      <c r="Q46" s="17">
        <f t="shared" si="23"/>
        <v>15000</v>
      </c>
    </row>
    <row r="47" spans="1:17" ht="41.25" customHeight="1">
      <c r="A47" s="214"/>
      <c r="B47" s="50">
        <v>31001</v>
      </c>
      <c r="C47" s="284" t="s">
        <v>75</v>
      </c>
      <c r="D47" s="284"/>
      <c r="E47" s="284"/>
      <c r="F47" s="47">
        <v>22399</v>
      </c>
      <c r="G47" s="47">
        <v>9340</v>
      </c>
      <c r="H47" s="47">
        <v>15000</v>
      </c>
      <c r="I47" s="47"/>
      <c r="J47" s="47"/>
      <c r="K47" s="47"/>
      <c r="L47" s="47"/>
      <c r="M47" s="47"/>
      <c r="N47" s="47"/>
      <c r="O47" s="47">
        <v>22399</v>
      </c>
      <c r="P47" s="47">
        <v>9340</v>
      </c>
      <c r="Q47" s="47">
        <v>15000</v>
      </c>
    </row>
    <row r="48" spans="1:17" ht="28.5" customHeight="1">
      <c r="A48" s="216">
        <v>1120</v>
      </c>
      <c r="B48" s="50"/>
      <c r="C48" s="297" t="s">
        <v>79</v>
      </c>
      <c r="D48" s="297"/>
      <c r="E48" s="297"/>
      <c r="F48" s="47">
        <f>F49+F50+F51</f>
        <v>430569.3</v>
      </c>
      <c r="G48" s="47">
        <f t="shared" ref="G48:H48" si="24">G49+G50+G51</f>
        <v>11290</v>
      </c>
      <c r="H48" s="47">
        <f t="shared" si="24"/>
        <v>11290</v>
      </c>
      <c r="I48" s="47">
        <f t="shared" ref="I48:Q48" si="25">I49</f>
        <v>0</v>
      </c>
      <c r="J48" s="47">
        <f t="shared" si="25"/>
        <v>0</v>
      </c>
      <c r="K48" s="47">
        <f t="shared" si="25"/>
        <v>0</v>
      </c>
      <c r="L48" s="47">
        <f t="shared" si="25"/>
        <v>0</v>
      </c>
      <c r="M48" s="47">
        <f t="shared" si="25"/>
        <v>0</v>
      </c>
      <c r="N48" s="47">
        <f t="shared" si="25"/>
        <v>0</v>
      </c>
      <c r="O48" s="47">
        <f t="shared" si="25"/>
        <v>3220</v>
      </c>
      <c r="P48" s="47">
        <f t="shared" si="25"/>
        <v>5000</v>
      </c>
      <c r="Q48" s="47">
        <f t="shared" si="25"/>
        <v>5000</v>
      </c>
    </row>
    <row r="49" spans="1:17" ht="51.75" customHeight="1">
      <c r="A49" s="217"/>
      <c r="B49" s="50">
        <v>31001</v>
      </c>
      <c r="C49" s="284" t="s">
        <v>84</v>
      </c>
      <c r="D49" s="284"/>
      <c r="E49" s="284"/>
      <c r="F49" s="102">
        <v>3220</v>
      </c>
      <c r="G49" s="101">
        <v>5000</v>
      </c>
      <c r="H49" s="101">
        <v>5000</v>
      </c>
      <c r="I49" s="46"/>
      <c r="J49" s="46"/>
      <c r="K49" s="46"/>
      <c r="L49" s="46"/>
      <c r="M49" s="46"/>
      <c r="N49" s="46"/>
      <c r="O49" s="74">
        <v>3220</v>
      </c>
      <c r="P49" s="74">
        <v>5000</v>
      </c>
      <c r="Q49" s="74">
        <v>5000</v>
      </c>
    </row>
    <row r="50" spans="1:17" ht="72" customHeight="1">
      <c r="A50" s="217"/>
      <c r="B50" s="76">
        <v>31003</v>
      </c>
      <c r="C50" s="291" t="s">
        <v>145</v>
      </c>
      <c r="D50" s="292"/>
      <c r="E50" s="293"/>
      <c r="F50" s="102">
        <v>421059.3</v>
      </c>
      <c r="G50" s="74"/>
      <c r="H50" s="74"/>
      <c r="I50" s="53"/>
      <c r="J50" s="53"/>
      <c r="K50" s="53"/>
      <c r="L50" s="53"/>
      <c r="M50" s="53"/>
      <c r="N50" s="53"/>
      <c r="O50" s="102">
        <v>421059.3</v>
      </c>
      <c r="P50" s="74"/>
      <c r="Q50" s="74"/>
    </row>
    <row r="51" spans="1:17" ht="50.25" customHeight="1">
      <c r="A51" s="217"/>
      <c r="B51" s="76">
        <v>32001</v>
      </c>
      <c r="C51" s="291" t="s">
        <v>150</v>
      </c>
      <c r="D51" s="292"/>
      <c r="E51" s="293"/>
      <c r="F51" s="102">
        <v>6290</v>
      </c>
      <c r="G51" s="101">
        <v>6290</v>
      </c>
      <c r="H51" s="101">
        <v>6290</v>
      </c>
      <c r="I51" s="53"/>
      <c r="J51" s="53"/>
      <c r="K51" s="53"/>
      <c r="L51" s="53"/>
      <c r="M51" s="53"/>
      <c r="N51" s="53"/>
      <c r="O51" s="74">
        <v>6290</v>
      </c>
      <c r="P51" s="74">
        <v>6290</v>
      </c>
      <c r="Q51" s="74">
        <v>6290</v>
      </c>
    </row>
    <row r="52" spans="1:17" ht="41.25" customHeight="1">
      <c r="A52" s="214">
        <v>1182</v>
      </c>
      <c r="B52" s="50"/>
      <c r="C52" s="291" t="s">
        <v>94</v>
      </c>
      <c r="D52" s="292"/>
      <c r="E52" s="293"/>
      <c r="F52" s="47">
        <f>F53</f>
        <v>484585</v>
      </c>
      <c r="G52" s="47">
        <f t="shared" ref="G52:H52" si="26">G53</f>
        <v>40000</v>
      </c>
      <c r="H52" s="47">
        <f t="shared" si="26"/>
        <v>40000</v>
      </c>
      <c r="I52" s="46"/>
      <c r="J52" s="46"/>
      <c r="K52" s="46"/>
      <c r="L52" s="46"/>
      <c r="M52" s="46"/>
      <c r="N52" s="46"/>
      <c r="O52" s="47">
        <f>O53</f>
        <v>484575</v>
      </c>
      <c r="P52" s="47">
        <f t="shared" ref="P52:Q52" si="27">P53</f>
        <v>40000</v>
      </c>
      <c r="Q52" s="47">
        <f t="shared" si="27"/>
        <v>40000</v>
      </c>
    </row>
    <row r="53" spans="1:17" ht="42" customHeight="1">
      <c r="A53" s="214"/>
      <c r="B53" s="50">
        <v>31001</v>
      </c>
      <c r="C53" s="294" t="s">
        <v>99</v>
      </c>
      <c r="D53" s="295"/>
      <c r="E53" s="296"/>
      <c r="F53" s="47">
        <v>484585</v>
      </c>
      <c r="G53" s="47">
        <v>40000</v>
      </c>
      <c r="H53" s="47">
        <v>40000</v>
      </c>
      <c r="I53" s="46"/>
      <c r="J53" s="46"/>
      <c r="K53" s="46"/>
      <c r="L53" s="46"/>
      <c r="M53" s="46"/>
      <c r="N53" s="46"/>
      <c r="O53" s="47">
        <v>484575</v>
      </c>
      <c r="P53" s="47">
        <v>40000</v>
      </c>
      <c r="Q53" s="47">
        <v>40000</v>
      </c>
    </row>
    <row r="54" spans="1:17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>
      <c r="A55" s="40"/>
    </row>
  </sheetData>
  <mergeCells count="73">
    <mergeCell ref="A52:A53"/>
    <mergeCell ref="C52:E52"/>
    <mergeCell ref="C53:E53"/>
    <mergeCell ref="C48:E48"/>
    <mergeCell ref="C49:E49"/>
    <mergeCell ref="A48:A51"/>
    <mergeCell ref="C51:E51"/>
    <mergeCell ref="C50:E50"/>
    <mergeCell ref="A46:A47"/>
    <mergeCell ref="C47:E47"/>
    <mergeCell ref="C46:E46"/>
    <mergeCell ref="C42:E42"/>
    <mergeCell ref="C43:E43"/>
    <mergeCell ref="C44:E44"/>
    <mergeCell ref="A45:D45"/>
    <mergeCell ref="E45:F45"/>
    <mergeCell ref="C38:E38"/>
    <mergeCell ref="A38:A39"/>
    <mergeCell ref="C40:E40"/>
    <mergeCell ref="C41:E41"/>
    <mergeCell ref="A42:A44"/>
    <mergeCell ref="A40:A41"/>
    <mergeCell ref="C39:E39"/>
    <mergeCell ref="A24:A26"/>
    <mergeCell ref="C33:E33"/>
    <mergeCell ref="A29:A32"/>
    <mergeCell ref="C34:E34"/>
    <mergeCell ref="C32:E32"/>
    <mergeCell ref="C24:E24"/>
    <mergeCell ref="C25:E25"/>
    <mergeCell ref="C26:E26"/>
    <mergeCell ref="C29:E29"/>
    <mergeCell ref="C31:E31"/>
    <mergeCell ref="C30:E30"/>
    <mergeCell ref="C27:E27"/>
    <mergeCell ref="C28:E28"/>
    <mergeCell ref="A27:A28"/>
    <mergeCell ref="A5:B6"/>
    <mergeCell ref="C5:E7"/>
    <mergeCell ref="F5:H5"/>
    <mergeCell ref="F6:H6"/>
    <mergeCell ref="A9:A12"/>
    <mergeCell ref="C11:E11"/>
    <mergeCell ref="C12:E12"/>
    <mergeCell ref="A15:A18"/>
    <mergeCell ref="C13:E13"/>
    <mergeCell ref="C14:E14"/>
    <mergeCell ref="C22:E22"/>
    <mergeCell ref="C21:E21"/>
    <mergeCell ref="A19:A23"/>
    <mergeCell ref="C23:E23"/>
    <mergeCell ref="C15:E15"/>
    <mergeCell ref="C16:E16"/>
    <mergeCell ref="C18:E18"/>
    <mergeCell ref="C19:E19"/>
    <mergeCell ref="C20:E20"/>
    <mergeCell ref="C17:E17"/>
    <mergeCell ref="C36:E36"/>
    <mergeCell ref="C37:E37"/>
    <mergeCell ref="O5:Q5"/>
    <mergeCell ref="I6:K6"/>
    <mergeCell ref="L6:N6"/>
    <mergeCell ref="O6:Q6"/>
    <mergeCell ref="A35:D35"/>
    <mergeCell ref="E35:F35"/>
    <mergeCell ref="A8:D8"/>
    <mergeCell ref="E8:F8"/>
    <mergeCell ref="A33:A34"/>
    <mergeCell ref="C9:E9"/>
    <mergeCell ref="C10:E10"/>
    <mergeCell ref="I5:K5"/>
    <mergeCell ref="L5:N5"/>
    <mergeCell ref="A13:A1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7" sqref="C7:E7"/>
    </sheetView>
  </sheetViews>
  <sheetFormatPr defaultRowHeight="15"/>
  <cols>
    <col min="1" max="1" width="84.42578125" customWidth="1"/>
    <col min="2" max="2" width="12.7109375" customWidth="1"/>
    <col min="3" max="3" width="14.85546875" customWidth="1"/>
    <col min="4" max="4" width="19" customWidth="1"/>
    <col min="5" max="5" width="16.28515625" customWidth="1"/>
  </cols>
  <sheetData>
    <row r="1" spans="1:5">
      <c r="A1" s="79" t="s">
        <v>141</v>
      </c>
    </row>
    <row r="2" spans="1:5">
      <c r="A2" s="80" t="s">
        <v>127</v>
      </c>
    </row>
    <row r="3" spans="1:5" ht="16.5">
      <c r="A3" s="81"/>
      <c r="B3" s="82" t="s">
        <v>128</v>
      </c>
      <c r="C3" s="82" t="s">
        <v>129</v>
      </c>
      <c r="D3" s="82" t="s">
        <v>130</v>
      </c>
      <c r="E3" s="82" t="s">
        <v>147</v>
      </c>
    </row>
    <row r="4" spans="1:5" ht="27">
      <c r="A4" s="83" t="s">
        <v>131</v>
      </c>
      <c r="B4" s="84" t="s">
        <v>12</v>
      </c>
      <c r="C4" s="152">
        <v>9996904.0000000019</v>
      </c>
      <c r="D4" s="152">
        <v>10018144.000000002</v>
      </c>
      <c r="E4" s="152">
        <v>10018144.000000002</v>
      </c>
    </row>
    <row r="5" spans="1:5" ht="27">
      <c r="A5" s="83" t="s">
        <v>148</v>
      </c>
      <c r="B5" s="150">
        <v>18252894.300000001</v>
      </c>
      <c r="C5" s="84" t="s">
        <v>12</v>
      </c>
      <c r="D5" s="84" t="s">
        <v>12</v>
      </c>
      <c r="E5" s="84" t="s">
        <v>12</v>
      </c>
    </row>
    <row r="6" spans="1:5" ht="27">
      <c r="A6" s="83" t="s">
        <v>132</v>
      </c>
      <c r="B6" s="84" t="s">
        <v>12</v>
      </c>
      <c r="C6" s="150">
        <f>C7+C8+C9</f>
        <v>21520956.299999997</v>
      </c>
      <c r="D6" s="150">
        <f t="shared" ref="D6:E6" si="0">D7+D8+D9</f>
        <v>20047208.999999996</v>
      </c>
      <c r="E6" s="150">
        <f t="shared" si="0"/>
        <v>20035674</v>
      </c>
    </row>
    <row r="7" spans="1:5" ht="27">
      <c r="A7" s="83" t="s">
        <v>146</v>
      </c>
      <c r="B7" s="84" t="s">
        <v>12</v>
      </c>
      <c r="C7" s="150">
        <v>21520956.299999997</v>
      </c>
      <c r="D7" s="150">
        <v>20047208.999999996</v>
      </c>
      <c r="E7" s="151">
        <v>20035674</v>
      </c>
    </row>
    <row r="8" spans="1:5" ht="17.25">
      <c r="A8" s="83" t="s">
        <v>133</v>
      </c>
      <c r="B8" s="84" t="s">
        <v>12</v>
      </c>
      <c r="C8" s="85"/>
      <c r="D8" s="85"/>
      <c r="E8" s="85"/>
    </row>
    <row r="9" spans="1:5" ht="17.25">
      <c r="A9" s="83" t="s">
        <v>134</v>
      </c>
      <c r="B9" s="84" t="s">
        <v>12</v>
      </c>
      <c r="C9" s="85"/>
      <c r="D9" s="85"/>
      <c r="E9" s="85"/>
    </row>
    <row r="10" spans="1:5" ht="27">
      <c r="A10" s="83" t="s">
        <v>149</v>
      </c>
      <c r="B10" s="84" t="s">
        <v>12</v>
      </c>
      <c r="C10" s="151">
        <f>C6-B5</f>
        <v>3268061.9999999963</v>
      </c>
      <c r="D10" s="151">
        <f>D6-B5</f>
        <v>1794314.6999999955</v>
      </c>
      <c r="E10" s="151">
        <f>E6-B5</f>
        <v>1782779.6999999993</v>
      </c>
    </row>
    <row r="11" spans="1:5" ht="27">
      <c r="A11" s="83" t="s">
        <v>135</v>
      </c>
      <c r="B11" s="84" t="s">
        <v>12</v>
      </c>
      <c r="C11" s="196">
        <f>+C6-C4</f>
        <v>11524052.299999995</v>
      </c>
      <c r="D11" s="196">
        <f>+D6-D4</f>
        <v>10029064.999999994</v>
      </c>
      <c r="E11" s="196">
        <f>+E6-E4</f>
        <v>10017529.999999998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8"/>
  <sheetViews>
    <sheetView workbookViewId="0">
      <selection activeCell="A3" sqref="A3:K43"/>
    </sheetView>
  </sheetViews>
  <sheetFormatPr defaultRowHeight="13.5"/>
  <cols>
    <col min="1" max="1" width="9.140625" style="18"/>
    <col min="2" max="2" width="6.5703125" style="18" hidden="1" customWidth="1"/>
    <col min="3" max="3" width="34" style="18" customWidth="1"/>
    <col min="4" max="5" width="7.42578125" style="18" hidden="1" customWidth="1"/>
    <col min="6" max="6" width="7" style="18" hidden="1" customWidth="1"/>
    <col min="7" max="7" width="11.5703125" style="18" hidden="1" customWidth="1"/>
    <col min="8" max="8" width="11.42578125" style="18" hidden="1" customWidth="1"/>
    <col min="9" max="9" width="12" style="18" customWidth="1"/>
    <col min="10" max="10" width="12.140625" style="18" customWidth="1"/>
    <col min="11" max="11" width="10.85546875" style="18" customWidth="1"/>
    <col min="12" max="12" width="14" style="18" customWidth="1"/>
    <col min="13" max="13" width="11.7109375" style="18" customWidth="1"/>
    <col min="14" max="14" width="11.28515625" style="18" customWidth="1"/>
    <col min="15" max="16384" width="9.140625" style="18"/>
  </cols>
  <sheetData>
    <row r="1" spans="1:14">
      <c r="A1" s="213"/>
      <c r="B1" s="213"/>
      <c r="C1" s="213"/>
      <c r="D1" s="213"/>
      <c r="E1" s="213"/>
      <c r="F1" s="213"/>
      <c r="G1" s="213"/>
      <c r="H1" s="213"/>
      <c r="I1" s="213"/>
    </row>
    <row r="2" spans="1:14">
      <c r="A2" s="19" t="s">
        <v>112</v>
      </c>
      <c r="B2" s="19"/>
      <c r="C2" s="19"/>
      <c r="D2" s="19"/>
      <c r="E2" s="19"/>
      <c r="F2" s="19"/>
      <c r="G2" s="19"/>
      <c r="H2" s="19"/>
      <c r="I2" s="19"/>
    </row>
    <row r="3" spans="1:14" ht="29.25" customHeight="1">
      <c r="A3" s="212" t="s">
        <v>2</v>
      </c>
      <c r="B3" s="212"/>
      <c r="C3" s="212" t="s">
        <v>22</v>
      </c>
      <c r="D3" s="212" t="s">
        <v>8</v>
      </c>
      <c r="E3" s="212"/>
      <c r="F3" s="212"/>
      <c r="G3" s="212" t="s">
        <v>137</v>
      </c>
      <c r="H3" s="212" t="s">
        <v>138</v>
      </c>
      <c r="I3" s="212" t="s">
        <v>13</v>
      </c>
      <c r="J3" s="212" t="s">
        <v>14</v>
      </c>
      <c r="K3" s="212" t="s">
        <v>140</v>
      </c>
    </row>
    <row r="4" spans="1:14" ht="32.25" customHeight="1">
      <c r="A4" s="212"/>
      <c r="B4" s="212"/>
      <c r="C4" s="212"/>
      <c r="D4" s="203" t="s">
        <v>9</v>
      </c>
      <c r="E4" s="203" t="s">
        <v>10</v>
      </c>
      <c r="F4" s="203" t="s">
        <v>11</v>
      </c>
      <c r="G4" s="212"/>
      <c r="H4" s="212"/>
      <c r="I4" s="212"/>
      <c r="J4" s="212"/>
      <c r="K4" s="212"/>
    </row>
    <row r="5" spans="1:14" ht="67.5">
      <c r="A5" s="214">
        <v>1057</v>
      </c>
      <c r="B5" s="21"/>
      <c r="C5" s="22" t="s">
        <v>72</v>
      </c>
      <c r="D5" s="203" t="s">
        <v>12</v>
      </c>
      <c r="E5" s="203" t="s">
        <v>12</v>
      </c>
      <c r="F5" s="203" t="s">
        <v>12</v>
      </c>
      <c r="G5" s="75">
        <f t="shared" ref="G5:K5" si="0">G6+G7+G8+G10+G9</f>
        <v>1298873.5000000002</v>
      </c>
      <c r="H5" s="75">
        <f t="shared" si="0"/>
        <v>1790369.7999999998</v>
      </c>
      <c r="I5" s="75">
        <f t="shared" si="0"/>
        <v>1785973.5000000005</v>
      </c>
      <c r="J5" s="75">
        <f t="shared" si="0"/>
        <v>1783085.2</v>
      </c>
      <c r="K5" s="77">
        <f t="shared" si="0"/>
        <v>1741205</v>
      </c>
      <c r="L5" s="86">
        <f>I5+I11+I13+I17+I26+I29+I31+I36</f>
        <v>21520956.299999997</v>
      </c>
      <c r="M5" s="86">
        <f>J5+J11+J13+J17+J26+J29+J31+J36</f>
        <v>20047208.999999996</v>
      </c>
      <c r="N5" s="86">
        <f>K5+K11+K13+K17+K26+K29+K31+K36</f>
        <v>20035674</v>
      </c>
    </row>
    <row r="6" spans="1:14" ht="60.75" hidden="1" customHeight="1">
      <c r="A6" s="214"/>
      <c r="B6" s="21">
        <v>11001</v>
      </c>
      <c r="C6" s="23" t="s">
        <v>126</v>
      </c>
      <c r="D6" s="24" t="s">
        <v>15</v>
      </c>
      <c r="E6" s="24" t="s">
        <v>15</v>
      </c>
      <c r="F6" s="24" t="s">
        <v>15</v>
      </c>
      <c r="G6" s="25">
        <v>1197480.8</v>
      </c>
      <c r="H6" s="17">
        <v>1668798.9</v>
      </c>
      <c r="I6" s="17">
        <v>1656484.7000000004</v>
      </c>
      <c r="J6" s="17">
        <v>1665684.3</v>
      </c>
      <c r="K6" s="17">
        <v>1617387.5</v>
      </c>
      <c r="L6" s="86">
        <f>G5+G11+G13+G17+G26+G29+G31+G36+G39</f>
        <v>15922966.48</v>
      </c>
      <c r="M6" s="86"/>
    </row>
    <row r="7" spans="1:14" ht="35.25" hidden="1" customHeight="1">
      <c r="A7" s="214"/>
      <c r="B7" s="21">
        <v>11002</v>
      </c>
      <c r="C7" s="23" t="s">
        <v>73</v>
      </c>
      <c r="D7" s="24" t="s">
        <v>15</v>
      </c>
      <c r="E7" s="24" t="s">
        <v>15</v>
      </c>
      <c r="F7" s="24" t="s">
        <v>15</v>
      </c>
      <c r="G7" s="25">
        <v>7070.1</v>
      </c>
      <c r="H7" s="17"/>
      <c r="I7" s="17"/>
      <c r="J7" s="17"/>
      <c r="K7" s="17"/>
      <c r="L7" s="86">
        <f>H5+H11+H13+H17+H26+H29+H31+H36</f>
        <v>18252894.300000001</v>
      </c>
    </row>
    <row r="8" spans="1:14" ht="36.75" hidden="1" customHeight="1">
      <c r="A8" s="214"/>
      <c r="B8" s="21">
        <v>11003</v>
      </c>
      <c r="C8" s="23" t="s">
        <v>74</v>
      </c>
      <c r="D8" s="24" t="s">
        <v>15</v>
      </c>
      <c r="E8" s="24" t="s">
        <v>15</v>
      </c>
      <c r="F8" s="24" t="s">
        <v>15</v>
      </c>
      <c r="G8" s="25">
        <v>40571.9</v>
      </c>
      <c r="H8" s="17">
        <v>42379.199999999997</v>
      </c>
      <c r="I8" s="17">
        <v>43814.3</v>
      </c>
      <c r="J8" s="17">
        <v>44785.4</v>
      </c>
      <c r="K8" s="17">
        <v>45542</v>
      </c>
    </row>
    <row r="9" spans="1:14" ht="54" hidden="1">
      <c r="A9" s="215"/>
      <c r="B9" s="21">
        <v>11007</v>
      </c>
      <c r="C9" s="28" t="s">
        <v>100</v>
      </c>
      <c r="D9" s="24" t="s">
        <v>15</v>
      </c>
      <c r="E9" s="24" t="s">
        <v>15</v>
      </c>
      <c r="F9" s="24" t="s">
        <v>15</v>
      </c>
      <c r="G9" s="32">
        <v>35557.599999999999</v>
      </c>
      <c r="H9" s="17">
        <v>59271.9</v>
      </c>
      <c r="I9" s="32">
        <v>63275.5</v>
      </c>
      <c r="J9" s="32">
        <v>63275.5</v>
      </c>
      <c r="K9" s="32">
        <v>63275.5</v>
      </c>
    </row>
    <row r="10" spans="1:14" ht="40.5" hidden="1">
      <c r="A10" s="214"/>
      <c r="B10" s="21">
        <v>31001</v>
      </c>
      <c r="C10" s="27" t="s">
        <v>75</v>
      </c>
      <c r="D10" s="24" t="s">
        <v>15</v>
      </c>
      <c r="E10" s="24" t="s">
        <v>15</v>
      </c>
      <c r="F10" s="24" t="s">
        <v>15</v>
      </c>
      <c r="G10" s="25">
        <v>18193.099999999999</v>
      </c>
      <c r="H10" s="26">
        <v>19919.8</v>
      </c>
      <c r="I10" s="17">
        <v>22399</v>
      </c>
      <c r="J10" s="17">
        <v>9340</v>
      </c>
      <c r="K10" s="17">
        <v>15000</v>
      </c>
    </row>
    <row r="11" spans="1:14" ht="27">
      <c r="A11" s="214">
        <v>1052</v>
      </c>
      <c r="B11" s="21"/>
      <c r="C11" s="28" t="s">
        <v>76</v>
      </c>
      <c r="D11" s="203" t="s">
        <v>12</v>
      </c>
      <c r="E11" s="29" t="s">
        <v>12</v>
      </c>
      <c r="F11" s="29" t="s">
        <v>12</v>
      </c>
      <c r="G11" s="30">
        <f>G12</f>
        <v>313662.40000000002</v>
      </c>
      <c r="H11" s="30">
        <f t="shared" ref="H11:K11" si="1">H12</f>
        <v>330585.8</v>
      </c>
      <c r="I11" s="30">
        <f t="shared" si="1"/>
        <v>330585.8</v>
      </c>
      <c r="J11" s="30">
        <f t="shared" si="1"/>
        <v>330585.8</v>
      </c>
      <c r="K11" s="30">
        <f t="shared" si="1"/>
        <v>330585.8</v>
      </c>
    </row>
    <row r="12" spans="1:14" ht="42" hidden="1" customHeight="1">
      <c r="A12" s="214"/>
      <c r="B12" s="21">
        <v>11001</v>
      </c>
      <c r="C12" s="31" t="s">
        <v>77</v>
      </c>
      <c r="D12" s="24" t="s">
        <v>15</v>
      </c>
      <c r="E12" s="24" t="s">
        <v>102</v>
      </c>
      <c r="F12" s="24" t="s">
        <v>15</v>
      </c>
      <c r="G12" s="32">
        <v>313662.40000000002</v>
      </c>
      <c r="H12" s="17">
        <v>330585.8</v>
      </c>
      <c r="I12" s="17">
        <v>330585.8</v>
      </c>
      <c r="J12" s="17">
        <v>330585.8</v>
      </c>
      <c r="K12" s="17">
        <v>330585.8</v>
      </c>
    </row>
    <row r="13" spans="1:14" ht="27">
      <c r="A13" s="214">
        <v>1093</v>
      </c>
      <c r="B13" s="21"/>
      <c r="C13" s="28" t="s">
        <v>4</v>
      </c>
      <c r="D13" s="203" t="s">
        <v>12</v>
      </c>
      <c r="E13" s="203" t="s">
        <v>12</v>
      </c>
      <c r="F13" s="29" t="s">
        <v>12</v>
      </c>
      <c r="G13" s="62">
        <f t="shared" ref="G13:K13" si="2">G14+G16+G15</f>
        <v>642917.5</v>
      </c>
      <c r="H13" s="62">
        <f t="shared" si="2"/>
        <v>672149</v>
      </c>
      <c r="I13" s="62">
        <f t="shared" si="2"/>
        <v>672149</v>
      </c>
      <c r="J13" s="62">
        <f t="shared" si="2"/>
        <v>672149</v>
      </c>
      <c r="K13" s="62">
        <f t="shared" si="2"/>
        <v>672149</v>
      </c>
    </row>
    <row r="14" spans="1:14" ht="44.25" hidden="1" customHeight="1">
      <c r="A14" s="214"/>
      <c r="B14" s="21">
        <v>11001</v>
      </c>
      <c r="C14" s="28" t="s">
        <v>78</v>
      </c>
      <c r="D14" s="24" t="s">
        <v>102</v>
      </c>
      <c r="E14" s="24" t="s">
        <v>102</v>
      </c>
      <c r="F14" s="24" t="s">
        <v>103</v>
      </c>
      <c r="G14" s="32">
        <v>377272.1</v>
      </c>
      <c r="H14" s="32">
        <v>417485.6</v>
      </c>
      <c r="I14" s="32">
        <v>417485.6</v>
      </c>
      <c r="J14" s="32">
        <v>417485.6</v>
      </c>
      <c r="K14" s="32">
        <v>417485.6</v>
      </c>
    </row>
    <row r="15" spans="1:14" ht="25.5" hidden="1">
      <c r="A15" s="215"/>
      <c r="B15" s="21">
        <v>11002</v>
      </c>
      <c r="C15" s="6" t="s">
        <v>113</v>
      </c>
      <c r="D15" s="24" t="s">
        <v>102</v>
      </c>
      <c r="E15" s="24" t="s">
        <v>102</v>
      </c>
      <c r="F15" s="24" t="s">
        <v>103</v>
      </c>
      <c r="G15" s="71">
        <v>22350</v>
      </c>
      <c r="H15" s="72">
        <v>34000</v>
      </c>
      <c r="I15" s="72">
        <v>34000</v>
      </c>
      <c r="J15" s="72">
        <v>34000</v>
      </c>
      <c r="K15" s="72">
        <v>34000</v>
      </c>
    </row>
    <row r="16" spans="1:14" ht="27" hidden="1">
      <c r="A16" s="214"/>
      <c r="B16" s="21">
        <v>11003</v>
      </c>
      <c r="C16" s="28" t="s">
        <v>5</v>
      </c>
      <c r="D16" s="24" t="s">
        <v>15</v>
      </c>
      <c r="E16" s="24" t="s">
        <v>16</v>
      </c>
      <c r="F16" s="24" t="s">
        <v>15</v>
      </c>
      <c r="G16" s="32">
        <v>243295.4</v>
      </c>
      <c r="H16" s="17">
        <v>220663.4</v>
      </c>
      <c r="I16" s="17">
        <v>220663.4</v>
      </c>
      <c r="J16" s="17">
        <v>220663.4</v>
      </c>
      <c r="K16" s="17">
        <v>220663.4</v>
      </c>
    </row>
    <row r="17" spans="1:11" ht="23.25" customHeight="1">
      <c r="A17" s="216">
        <v>1120</v>
      </c>
      <c r="B17" s="21"/>
      <c r="C17" s="98" t="s">
        <v>79</v>
      </c>
      <c r="D17" s="203" t="s">
        <v>12</v>
      </c>
      <c r="E17" s="203" t="s">
        <v>12</v>
      </c>
      <c r="F17" s="29" t="s">
        <v>12</v>
      </c>
      <c r="G17" s="62">
        <f t="shared" ref="G17:K17" si="3">G18+G19+G20+G21+G22+G23+G24+G25</f>
        <v>10126970.9</v>
      </c>
      <c r="H17" s="62">
        <f t="shared" si="3"/>
        <v>10870154.800000001</v>
      </c>
      <c r="I17" s="62">
        <f t="shared" si="3"/>
        <v>13617317.5</v>
      </c>
      <c r="J17" s="62">
        <f t="shared" si="3"/>
        <v>12804458</v>
      </c>
      <c r="K17" s="62">
        <f t="shared" si="3"/>
        <v>12809959.4</v>
      </c>
    </row>
    <row r="18" spans="1:11" ht="27" hidden="1">
      <c r="A18" s="217"/>
      <c r="B18" s="21">
        <v>11001</v>
      </c>
      <c r="C18" s="23" t="s">
        <v>80</v>
      </c>
      <c r="D18" s="24" t="s">
        <v>102</v>
      </c>
      <c r="E18" s="24" t="s">
        <v>104</v>
      </c>
      <c r="F18" s="24" t="s">
        <v>15</v>
      </c>
      <c r="G18" s="73">
        <v>9307610.6999999993</v>
      </c>
      <c r="H18" s="101">
        <v>9332610.9000000004</v>
      </c>
      <c r="I18" s="101">
        <v>11622651.6</v>
      </c>
      <c r="J18" s="101">
        <v>11261318.4</v>
      </c>
      <c r="K18" s="101">
        <v>11261318.4</v>
      </c>
    </row>
    <row r="19" spans="1:11" ht="22.5" hidden="1" customHeight="1">
      <c r="A19" s="217"/>
      <c r="B19" s="21">
        <v>11002</v>
      </c>
      <c r="C19" s="100" t="s">
        <v>82</v>
      </c>
      <c r="D19" s="24" t="s">
        <v>102</v>
      </c>
      <c r="E19" s="24" t="s">
        <v>104</v>
      </c>
      <c r="F19" s="24" t="s">
        <v>15</v>
      </c>
      <c r="G19" s="78">
        <v>507614</v>
      </c>
      <c r="H19" s="17">
        <v>530179.69999999995</v>
      </c>
      <c r="I19" s="101">
        <v>559053.9</v>
      </c>
      <c r="J19" s="101">
        <v>566035.5</v>
      </c>
      <c r="K19" s="101">
        <v>571536.9</v>
      </c>
    </row>
    <row r="20" spans="1:11" ht="40.5" hidden="1">
      <c r="A20" s="217"/>
      <c r="B20" s="21">
        <v>11004</v>
      </c>
      <c r="C20" s="28" t="s">
        <v>81</v>
      </c>
      <c r="D20" s="24" t="s">
        <v>105</v>
      </c>
      <c r="E20" s="24" t="s">
        <v>15</v>
      </c>
      <c r="F20" s="24" t="s">
        <v>15</v>
      </c>
      <c r="G20" s="17">
        <v>70601.100000000006</v>
      </c>
      <c r="H20" s="17">
        <v>150000</v>
      </c>
      <c r="I20" s="17">
        <v>150000</v>
      </c>
      <c r="J20" s="17">
        <v>150000</v>
      </c>
      <c r="K20" s="17">
        <v>150000</v>
      </c>
    </row>
    <row r="21" spans="1:11" ht="40.5" hidden="1">
      <c r="A21" s="217"/>
      <c r="B21" s="21">
        <v>11005</v>
      </c>
      <c r="C21" s="99" t="s">
        <v>83</v>
      </c>
      <c r="D21" s="24" t="s">
        <v>107</v>
      </c>
      <c r="E21" s="24" t="s">
        <v>104</v>
      </c>
      <c r="F21" s="24" t="s">
        <v>15</v>
      </c>
      <c r="G21" s="32">
        <v>36927.4</v>
      </c>
      <c r="H21" s="32">
        <v>36927.4</v>
      </c>
      <c r="I21" s="32">
        <v>243572.1</v>
      </c>
      <c r="J21" s="32">
        <v>204343.5</v>
      </c>
      <c r="K21" s="32">
        <v>204343.5</v>
      </c>
    </row>
    <row r="22" spans="1:11" ht="40.5" hidden="1">
      <c r="A22" s="217"/>
      <c r="B22" s="21">
        <v>11006</v>
      </c>
      <c r="C22" s="28" t="s">
        <v>71</v>
      </c>
      <c r="D22" s="24" t="s">
        <v>102</v>
      </c>
      <c r="E22" s="24" t="s">
        <v>104</v>
      </c>
      <c r="F22" s="24" t="s">
        <v>15</v>
      </c>
      <c r="G22" s="35">
        <v>197390</v>
      </c>
      <c r="H22" s="32">
        <v>706276.8</v>
      </c>
      <c r="I22" s="102">
        <v>611470.6</v>
      </c>
      <c r="J22" s="102">
        <v>611470.6</v>
      </c>
      <c r="K22" s="102">
        <v>611470.6</v>
      </c>
    </row>
    <row r="23" spans="1:11" ht="57" hidden="1" customHeight="1">
      <c r="A23" s="217"/>
      <c r="B23" s="21">
        <v>31003</v>
      </c>
      <c r="C23" s="148" t="s">
        <v>145</v>
      </c>
      <c r="D23" s="24" t="s">
        <v>102</v>
      </c>
      <c r="E23" s="24" t="s">
        <v>104</v>
      </c>
      <c r="F23" s="24" t="s">
        <v>15</v>
      </c>
      <c r="G23" s="71"/>
      <c r="H23" s="71">
        <v>110940</v>
      </c>
      <c r="I23" s="102">
        <v>421059.3</v>
      </c>
      <c r="J23" s="102"/>
      <c r="K23" s="102"/>
    </row>
    <row r="24" spans="1:11" ht="54" hidden="1">
      <c r="A24" s="217"/>
      <c r="B24" s="21">
        <v>31001</v>
      </c>
      <c r="C24" s="27" t="s">
        <v>84</v>
      </c>
      <c r="D24" s="24" t="s">
        <v>102</v>
      </c>
      <c r="E24" s="24" t="s">
        <v>104</v>
      </c>
      <c r="F24" s="24" t="s">
        <v>15</v>
      </c>
      <c r="G24" s="32">
        <v>3130.4</v>
      </c>
      <c r="H24" s="17">
        <v>3220</v>
      </c>
      <c r="I24" s="101">
        <v>3220</v>
      </c>
      <c r="J24" s="101">
        <v>5000</v>
      </c>
      <c r="K24" s="101">
        <v>5000</v>
      </c>
    </row>
    <row r="25" spans="1:11" ht="42.75" hidden="1" customHeight="1">
      <c r="A25" s="218"/>
      <c r="B25" s="5">
        <v>32001</v>
      </c>
      <c r="C25" s="149" t="s">
        <v>150</v>
      </c>
      <c r="D25" s="24" t="s">
        <v>102</v>
      </c>
      <c r="E25" s="24" t="s">
        <v>104</v>
      </c>
      <c r="F25" s="24" t="s">
        <v>15</v>
      </c>
      <c r="G25" s="96">
        <v>3697.3</v>
      </c>
      <c r="H25" s="17"/>
      <c r="I25" s="101">
        <v>6290</v>
      </c>
      <c r="J25" s="101">
        <v>6290</v>
      </c>
      <c r="K25" s="101">
        <v>6290</v>
      </c>
    </row>
    <row r="26" spans="1:11" ht="27">
      <c r="A26" s="214">
        <v>1123</v>
      </c>
      <c r="B26" s="21"/>
      <c r="C26" s="28" t="s">
        <v>85</v>
      </c>
      <c r="D26" s="29" t="s">
        <v>12</v>
      </c>
      <c r="E26" s="29" t="s">
        <v>12</v>
      </c>
      <c r="F26" s="29" t="s">
        <v>12</v>
      </c>
      <c r="G26" s="30">
        <f t="shared" ref="G26:K26" si="4">G27+G28</f>
        <v>689260.98</v>
      </c>
      <c r="H26" s="30">
        <f t="shared" si="4"/>
        <v>666487.5</v>
      </c>
      <c r="I26" s="30">
        <f t="shared" si="4"/>
        <v>680434.4</v>
      </c>
      <c r="J26" s="30">
        <f t="shared" si="4"/>
        <v>680434.4</v>
      </c>
      <c r="K26" s="30">
        <f t="shared" si="4"/>
        <v>680434.4</v>
      </c>
    </row>
    <row r="27" spans="1:11" ht="27" hidden="1">
      <c r="A27" s="214"/>
      <c r="B27" s="21">
        <v>11001</v>
      </c>
      <c r="C27" s="23" t="s">
        <v>86</v>
      </c>
      <c r="D27" s="24" t="s">
        <v>106</v>
      </c>
      <c r="E27" s="24" t="s">
        <v>102</v>
      </c>
      <c r="F27" s="24" t="s">
        <v>103</v>
      </c>
      <c r="G27" s="78">
        <v>428372.98</v>
      </c>
      <c r="H27" s="36">
        <v>405599.5</v>
      </c>
      <c r="I27" s="36">
        <v>419546.4</v>
      </c>
      <c r="J27" s="36">
        <v>419546.4</v>
      </c>
      <c r="K27" s="36">
        <v>419546.4</v>
      </c>
    </row>
    <row r="28" spans="1:11" hidden="1">
      <c r="A28" s="214"/>
      <c r="B28" s="21">
        <v>11002</v>
      </c>
      <c r="C28" s="28" t="s">
        <v>88</v>
      </c>
      <c r="D28" s="24" t="s">
        <v>106</v>
      </c>
      <c r="E28" s="24" t="s">
        <v>102</v>
      </c>
      <c r="F28" s="24" t="s">
        <v>103</v>
      </c>
      <c r="G28" s="78">
        <v>260888</v>
      </c>
      <c r="H28" s="37">
        <v>260888</v>
      </c>
      <c r="I28" s="37">
        <v>260888</v>
      </c>
      <c r="J28" s="37">
        <v>260888</v>
      </c>
      <c r="K28" s="37">
        <v>260888</v>
      </c>
    </row>
    <row r="29" spans="1:11">
      <c r="A29" s="202">
        <v>1147</v>
      </c>
      <c r="B29" s="21"/>
      <c r="C29" s="28" t="s">
        <v>153</v>
      </c>
      <c r="D29" s="29" t="s">
        <v>12</v>
      </c>
      <c r="E29" s="29" t="s">
        <v>12</v>
      </c>
      <c r="F29" s="29" t="s">
        <v>12</v>
      </c>
      <c r="G29" s="62">
        <f>G30</f>
        <v>591622.1</v>
      </c>
      <c r="H29" s="62">
        <f t="shared" ref="H29:K29" si="5">H30</f>
        <v>596130</v>
      </c>
      <c r="I29" s="62">
        <f t="shared" si="5"/>
        <v>596130</v>
      </c>
      <c r="J29" s="62">
        <f t="shared" si="5"/>
        <v>596130</v>
      </c>
      <c r="K29" s="62">
        <f t="shared" si="5"/>
        <v>596130</v>
      </c>
    </row>
    <row r="30" spans="1:11" ht="51" hidden="1">
      <c r="A30" s="202"/>
      <c r="B30" s="21">
        <v>11001</v>
      </c>
      <c r="C30" s="160" t="s">
        <v>151</v>
      </c>
      <c r="D30" s="175"/>
      <c r="E30" s="175"/>
      <c r="F30" s="175"/>
      <c r="G30" s="174">
        <v>591622.1</v>
      </c>
      <c r="H30" s="176">
        <v>596130</v>
      </c>
      <c r="I30" s="176">
        <v>596130</v>
      </c>
      <c r="J30" s="176">
        <v>596130</v>
      </c>
      <c r="K30" s="176">
        <v>596130</v>
      </c>
    </row>
    <row r="31" spans="1:11" ht="40.5">
      <c r="A31" s="214">
        <v>1149</v>
      </c>
      <c r="B31" s="21"/>
      <c r="C31" s="28" t="s">
        <v>89</v>
      </c>
      <c r="D31" s="203" t="s">
        <v>12</v>
      </c>
      <c r="E31" s="203" t="s">
        <v>12</v>
      </c>
      <c r="F31" s="29" t="s">
        <v>12</v>
      </c>
      <c r="G31" s="103">
        <f t="shared" ref="G31:K31" si="6">G32+G33+G34+G35</f>
        <v>583967.19999999995</v>
      </c>
      <c r="H31" s="103">
        <f t="shared" si="6"/>
        <v>600671.30000000005</v>
      </c>
      <c r="I31" s="103">
        <f t="shared" si="6"/>
        <v>573908.69999999995</v>
      </c>
      <c r="J31" s="103">
        <f t="shared" si="6"/>
        <v>573908.69999999995</v>
      </c>
      <c r="K31" s="103">
        <f t="shared" si="6"/>
        <v>573908.69999999995</v>
      </c>
    </row>
    <row r="32" spans="1:11" ht="36.75" hidden="1" customHeight="1">
      <c r="A32" s="214"/>
      <c r="B32" s="21">
        <v>11001</v>
      </c>
      <c r="C32" s="23" t="s">
        <v>90</v>
      </c>
      <c r="D32" s="24" t="s">
        <v>107</v>
      </c>
      <c r="E32" s="24" t="s">
        <v>104</v>
      </c>
      <c r="F32" s="24" t="s">
        <v>103</v>
      </c>
      <c r="G32" s="32">
        <v>313464.59999999998</v>
      </c>
      <c r="H32" s="32">
        <v>313464.59999999998</v>
      </c>
      <c r="I32" s="32">
        <v>224423.8</v>
      </c>
      <c r="J32" s="32">
        <v>224423.8</v>
      </c>
      <c r="K32" s="32">
        <v>224423.8</v>
      </c>
    </row>
    <row r="33" spans="1:13" ht="65.25" hidden="1" customHeight="1">
      <c r="A33" s="214"/>
      <c r="B33" s="21">
        <v>11002</v>
      </c>
      <c r="C33" s="28" t="s">
        <v>91</v>
      </c>
      <c r="D33" s="24" t="s">
        <v>107</v>
      </c>
      <c r="E33" s="24" t="s">
        <v>104</v>
      </c>
      <c r="F33" s="24" t="s">
        <v>103</v>
      </c>
      <c r="G33" s="35">
        <v>230965</v>
      </c>
      <c r="H33" s="17">
        <v>237537.7</v>
      </c>
      <c r="I33" s="17">
        <v>282815.90000000002</v>
      </c>
      <c r="J33" s="17">
        <v>282815.90000000002</v>
      </c>
      <c r="K33" s="17">
        <v>282815.90000000002</v>
      </c>
    </row>
    <row r="34" spans="1:13" ht="67.5" hidden="1">
      <c r="A34" s="214"/>
      <c r="B34" s="21">
        <v>11003</v>
      </c>
      <c r="C34" s="98" t="s">
        <v>92</v>
      </c>
      <c r="D34" s="24" t="s">
        <v>107</v>
      </c>
      <c r="E34" s="24" t="s">
        <v>104</v>
      </c>
      <c r="F34" s="24" t="s">
        <v>103</v>
      </c>
      <c r="G34" s="32">
        <v>5118.5</v>
      </c>
      <c r="H34" s="17">
        <v>5223</v>
      </c>
      <c r="I34" s="17"/>
      <c r="J34" s="17"/>
      <c r="K34" s="17"/>
    </row>
    <row r="35" spans="1:13" ht="40.5" hidden="1">
      <c r="A35" s="214"/>
      <c r="B35" s="21">
        <v>12001</v>
      </c>
      <c r="C35" s="34" t="s">
        <v>93</v>
      </c>
      <c r="D35" s="24" t="s">
        <v>107</v>
      </c>
      <c r="E35" s="24" t="s">
        <v>104</v>
      </c>
      <c r="F35" s="24" t="s">
        <v>103</v>
      </c>
      <c r="G35" s="32">
        <v>34419.1</v>
      </c>
      <c r="H35" s="17">
        <v>44446</v>
      </c>
      <c r="I35" s="17">
        <v>66669</v>
      </c>
      <c r="J35" s="17">
        <v>66669</v>
      </c>
      <c r="K35" s="17">
        <v>66669</v>
      </c>
    </row>
    <row r="36" spans="1:13" ht="27">
      <c r="A36" s="214">
        <v>1182</v>
      </c>
      <c r="B36" s="21"/>
      <c r="C36" s="28" t="s">
        <v>94</v>
      </c>
      <c r="D36" s="203" t="s">
        <v>12</v>
      </c>
      <c r="E36" s="203" t="s">
        <v>12</v>
      </c>
      <c r="F36" s="29" t="s">
        <v>12</v>
      </c>
      <c r="G36" s="30">
        <f t="shared" ref="G36:K36" si="7">G37+G38</f>
        <v>1352284.8</v>
      </c>
      <c r="H36" s="30">
        <f t="shared" si="7"/>
        <v>2726346.1</v>
      </c>
      <c r="I36" s="30">
        <f t="shared" si="7"/>
        <v>3264457.4</v>
      </c>
      <c r="J36" s="30">
        <f t="shared" si="7"/>
        <v>2606457.9</v>
      </c>
      <c r="K36" s="30">
        <f t="shared" si="7"/>
        <v>2631301.7000000002</v>
      </c>
    </row>
    <row r="37" spans="1:13" ht="40.5" hidden="1">
      <c r="A37" s="214"/>
      <c r="B37" s="21">
        <v>11001</v>
      </c>
      <c r="C37" s="31" t="s">
        <v>95</v>
      </c>
      <c r="D37" s="24" t="s">
        <v>102</v>
      </c>
      <c r="E37" s="24" t="s">
        <v>102</v>
      </c>
      <c r="F37" s="24" t="s">
        <v>15</v>
      </c>
      <c r="G37" s="32">
        <v>1332201.2</v>
      </c>
      <c r="H37" s="17">
        <v>2701946.1</v>
      </c>
      <c r="I37" s="17">
        <v>2779872.4</v>
      </c>
      <c r="J37" s="17">
        <v>2566457.9</v>
      </c>
      <c r="K37" s="17">
        <v>2591301.7000000002</v>
      </c>
    </row>
    <row r="38" spans="1:13" ht="38.25" hidden="1">
      <c r="A38" s="202"/>
      <c r="B38" s="5">
        <v>31001</v>
      </c>
      <c r="C38" s="97" t="s">
        <v>99</v>
      </c>
      <c r="D38" s="24" t="s">
        <v>102</v>
      </c>
      <c r="E38" s="24" t="s">
        <v>102</v>
      </c>
      <c r="F38" s="24" t="s">
        <v>15</v>
      </c>
      <c r="G38" s="96">
        <v>20083.599999999999</v>
      </c>
      <c r="H38" s="17">
        <v>24400</v>
      </c>
      <c r="I38" s="17">
        <v>484585</v>
      </c>
      <c r="J38" s="17">
        <v>40000</v>
      </c>
      <c r="K38" s="17">
        <v>40000</v>
      </c>
    </row>
    <row r="39" spans="1:13" ht="27">
      <c r="A39" s="214">
        <v>9003</v>
      </c>
      <c r="B39" s="21"/>
      <c r="C39" s="98" t="s">
        <v>96</v>
      </c>
      <c r="D39" s="29" t="s">
        <v>12</v>
      </c>
      <c r="E39" s="29" t="s">
        <v>12</v>
      </c>
      <c r="F39" s="29" t="s">
        <v>12</v>
      </c>
      <c r="G39" s="95">
        <f>G40+G41+G42+G43</f>
        <v>323407.09999999998</v>
      </c>
      <c r="H39" s="62">
        <f t="shared" ref="H39:K39" si="8">H40+H41++H42+H43</f>
        <v>0</v>
      </c>
      <c r="I39" s="62">
        <f t="shared" si="8"/>
        <v>0</v>
      </c>
      <c r="J39" s="62">
        <f t="shared" si="8"/>
        <v>0</v>
      </c>
      <c r="K39" s="62">
        <f t="shared" si="8"/>
        <v>0</v>
      </c>
    </row>
    <row r="40" spans="1:13" ht="27" hidden="1">
      <c r="A40" s="214"/>
      <c r="B40" s="21">
        <v>11001</v>
      </c>
      <c r="C40" s="23" t="s">
        <v>97</v>
      </c>
      <c r="D40" s="24" t="s">
        <v>15</v>
      </c>
      <c r="E40" s="24" t="s">
        <v>15</v>
      </c>
      <c r="F40" s="24" t="s">
        <v>15</v>
      </c>
      <c r="G40" s="32">
        <v>323407.09999999998</v>
      </c>
      <c r="H40" s="17"/>
      <c r="I40" s="32"/>
      <c r="J40" s="35"/>
      <c r="K40" s="32"/>
    </row>
    <row r="41" spans="1:13" ht="40.5" hidden="1">
      <c r="A41" s="214"/>
      <c r="B41" s="21">
        <v>11002</v>
      </c>
      <c r="C41" s="28" t="s">
        <v>98</v>
      </c>
      <c r="D41" s="24" t="s">
        <v>102</v>
      </c>
      <c r="E41" s="24" t="s">
        <v>102</v>
      </c>
      <c r="F41" s="24" t="s">
        <v>15</v>
      </c>
      <c r="G41" s="64"/>
      <c r="H41" s="17"/>
      <c r="I41" s="32"/>
      <c r="J41" s="32"/>
      <c r="K41" s="32"/>
    </row>
    <row r="42" spans="1:13" ht="40.5" hidden="1">
      <c r="A42" s="214"/>
      <c r="B42" s="21">
        <v>31001</v>
      </c>
      <c r="C42" s="28" t="s">
        <v>99</v>
      </c>
      <c r="D42" s="24" t="s">
        <v>102</v>
      </c>
      <c r="E42" s="24" t="s">
        <v>102</v>
      </c>
      <c r="F42" s="24" t="s">
        <v>15</v>
      </c>
      <c r="G42" s="63"/>
      <c r="H42" s="17"/>
      <c r="I42" s="35"/>
      <c r="J42" s="35"/>
      <c r="K42" s="35"/>
      <c r="M42" s="86"/>
    </row>
    <row r="43" spans="1:13" ht="45" hidden="1" customHeight="1">
      <c r="A43" s="214"/>
      <c r="B43" s="21">
        <v>31003</v>
      </c>
      <c r="C43" s="38" t="s">
        <v>101</v>
      </c>
      <c r="D43" s="24" t="s">
        <v>15</v>
      </c>
      <c r="E43" s="24" t="s">
        <v>15</v>
      </c>
      <c r="F43" s="24" t="s">
        <v>15</v>
      </c>
      <c r="G43" s="33"/>
      <c r="H43" s="17"/>
      <c r="I43" s="35"/>
      <c r="J43" s="32"/>
      <c r="K43" s="32"/>
    </row>
    <row r="48" spans="1:13">
      <c r="H48" s="86">
        <f>H5+H11+H13+H17+H26+H29+H31+H36</f>
        <v>18252894.300000001</v>
      </c>
      <c r="I48" s="86">
        <f>I5+I11+I13+I17+I26+I29+I31+I36</f>
        <v>21520956.299999997</v>
      </c>
      <c r="J48" s="86">
        <f t="shared" ref="J48:K48" si="9">J5+J11+J13+J17+J26+J29+J31+J36</f>
        <v>20047208.999999996</v>
      </c>
      <c r="K48" s="86">
        <f t="shared" si="9"/>
        <v>20035674</v>
      </c>
    </row>
  </sheetData>
  <mergeCells count="17">
    <mergeCell ref="J3:J4"/>
    <mergeCell ref="K3:K4"/>
    <mergeCell ref="A5:A10"/>
    <mergeCell ref="A11:A12"/>
    <mergeCell ref="A13:A16"/>
    <mergeCell ref="A17:A25"/>
    <mergeCell ref="A1:I1"/>
    <mergeCell ref="A3:B4"/>
    <mergeCell ref="C3:C4"/>
    <mergeCell ref="D3:F3"/>
    <mergeCell ref="G3:G4"/>
    <mergeCell ref="H3:H4"/>
    <mergeCell ref="I3:I4"/>
    <mergeCell ref="A39:A43"/>
    <mergeCell ref="A31:A35"/>
    <mergeCell ref="A36:A37"/>
    <mergeCell ref="A26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Հ 4</vt:lpstr>
      <vt:lpstr>Հ 5</vt:lpstr>
      <vt:lpstr>Հ8</vt:lpstr>
      <vt:lpstr>Հ 10.1</vt:lpstr>
      <vt:lpstr>Հ 10.2</vt:lpstr>
      <vt:lpstr>Sheet1</vt:lpstr>
      <vt:lpstr>Հ8!_ftn1</vt:lpstr>
      <vt:lpstr>Հ8!_Toc501014760</vt:lpstr>
      <vt:lpstr>'Հ 10.1'!_Toc501014762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Mulberry 2.0</cp:keywords>
  <cp:lastModifiedBy>Z-Margaryan</cp:lastModifiedBy>
  <cp:lastPrinted>2020-03-07T07:39:31Z</cp:lastPrinted>
  <dcterms:created xsi:type="dcterms:W3CDTF">2017-12-06T07:28:20Z</dcterms:created>
  <dcterms:modified xsi:type="dcterms:W3CDTF">2020-03-25T12:47:09Z</dcterms:modified>
</cp:coreProperties>
</file>