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-120" yWindow="-120" windowWidth="20730" windowHeight="11760"/>
  </bookViews>
  <sheets>
    <sheet name="Հ 4" sheetId="29" r:id="rId1"/>
    <sheet name="Հ 5" sheetId="30" r:id="rId2"/>
    <sheet name="Հ8" sheetId="36" r:id="rId3"/>
    <sheet name="Հ 10.1" sheetId="33" r:id="rId4"/>
    <sheet name="Հ 10.2" sheetId="34" r:id="rId5"/>
  </sheets>
  <definedNames>
    <definedName name="_ftn1" localSheetId="2">Հ8!$A$15</definedName>
    <definedName name="_ftnref1" localSheetId="2">Հ8!#REF!</definedName>
    <definedName name="_Toc501014760" localSheetId="2">Հ8!$A$1</definedName>
    <definedName name="_Toc501014762" localSheetId="3">'Հ 10.1'!$A$1</definedName>
    <definedName name="AgencyCode">#REF!</definedName>
    <definedName name="AgencyName">#REF!</definedName>
    <definedName name="Functional1">#REF!</definedName>
    <definedName name="PANature">#REF!</definedName>
    <definedName name="PAType">#REF!</definedName>
    <definedName name="Performance2">#REF!</definedName>
    <definedName name="PerformanceType">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D15" i="36"/>
  <c r="BK34" l="1"/>
  <c r="BJ34"/>
  <c r="BK32"/>
  <c r="BJ32"/>
  <c r="BK27"/>
  <c r="BJ27"/>
  <c r="BK24"/>
  <c r="BJ24"/>
  <c r="BK15"/>
  <c r="BJ15"/>
  <c r="BK11"/>
  <c r="BJ11"/>
  <c r="BK9"/>
  <c r="BJ9"/>
  <c r="BK4"/>
  <c r="BJ4"/>
  <c r="AY34"/>
  <c r="AX34"/>
  <c r="AY32"/>
  <c r="AX32"/>
  <c r="AY27"/>
  <c r="AX27"/>
  <c r="AY24"/>
  <c r="AX24"/>
  <c r="AY15"/>
  <c r="AX15"/>
  <c r="AY11"/>
  <c r="AX11"/>
  <c r="AY9"/>
  <c r="AX9"/>
  <c r="AY4"/>
  <c r="AX4"/>
  <c r="AM34"/>
  <c r="AL34"/>
  <c r="AM32"/>
  <c r="AL32"/>
  <c r="AM27"/>
  <c r="AL27"/>
  <c r="AM24"/>
  <c r="AL24"/>
  <c r="AM15"/>
  <c r="AL15"/>
  <c r="AM11"/>
  <c r="AL11"/>
  <c r="AM9"/>
  <c r="AL9"/>
  <c r="AM4"/>
  <c r="AL4"/>
  <c r="AA34"/>
  <c r="Z34"/>
  <c r="AA32"/>
  <c r="Z32"/>
  <c r="AA27"/>
  <c r="Z27"/>
  <c r="AA24"/>
  <c r="Z24"/>
  <c r="AA15"/>
  <c r="Z15"/>
  <c r="AA11"/>
  <c r="Z11"/>
  <c r="AA9"/>
  <c r="Z9"/>
  <c r="AA4"/>
  <c r="Z4"/>
  <c r="M34"/>
  <c r="L34"/>
  <c r="M32"/>
  <c r="L32"/>
  <c r="M27"/>
  <c r="L27"/>
  <c r="M24"/>
  <c r="L24"/>
  <c r="M15"/>
  <c r="L15"/>
  <c r="M11"/>
  <c r="L11"/>
  <c r="M9"/>
  <c r="L9"/>
  <c r="M4"/>
  <c r="L4"/>
  <c r="BE34"/>
  <c r="BE32"/>
  <c r="BE27"/>
  <c r="BE24"/>
  <c r="BE15"/>
  <c r="BE11"/>
  <c r="BE9"/>
  <c r="BE4"/>
  <c r="AS34"/>
  <c r="AS32"/>
  <c r="AS27"/>
  <c r="AS24"/>
  <c r="AS15"/>
  <c r="AS11"/>
  <c r="AS9"/>
  <c r="AS4"/>
  <c r="AG34"/>
  <c r="AG32"/>
  <c r="AG27"/>
  <c r="AG24"/>
  <c r="AG15"/>
  <c r="AG11"/>
  <c r="AG9"/>
  <c r="AG4"/>
  <c r="U34"/>
  <c r="U32"/>
  <c r="U27"/>
  <c r="U24"/>
  <c r="U15"/>
  <c r="U11"/>
  <c r="U9"/>
  <c r="U4"/>
  <c r="I34"/>
  <c r="I32"/>
  <c r="I27"/>
  <c r="I24"/>
  <c r="I15"/>
  <c r="I11"/>
  <c r="I9"/>
  <c r="I4"/>
  <c r="BB34"/>
  <c r="BB32"/>
  <c r="BB27"/>
  <c r="BB24"/>
  <c r="BB15"/>
  <c r="BB11"/>
  <c r="BB9"/>
  <c r="BB4"/>
  <c r="AP34"/>
  <c r="AP32"/>
  <c r="AP27"/>
  <c r="AP24"/>
  <c r="AP15"/>
  <c r="AP11"/>
  <c r="AP9"/>
  <c r="AP4"/>
  <c r="AE34"/>
  <c r="AE32"/>
  <c r="AE27"/>
  <c r="AE24"/>
  <c r="AE15"/>
  <c r="AE11"/>
  <c r="AE9"/>
  <c r="AE4"/>
  <c r="S34"/>
  <c r="S32"/>
  <c r="S27"/>
  <c r="S24"/>
  <c r="S15"/>
  <c r="S11"/>
  <c r="S9"/>
  <c r="S4"/>
  <c r="G34"/>
  <c r="G32"/>
  <c r="G27"/>
  <c r="G24"/>
  <c r="G15"/>
  <c r="G11"/>
  <c r="G9"/>
  <c r="G4"/>
  <c r="E34"/>
  <c r="F34"/>
  <c r="H34"/>
  <c r="J34"/>
  <c r="K34"/>
  <c r="N34"/>
  <c r="O34"/>
  <c r="P34"/>
  <c r="Q34"/>
  <c r="R34"/>
  <c r="T34"/>
  <c r="V34"/>
  <c r="W34"/>
  <c r="X34"/>
  <c r="Y34"/>
  <c r="AB34"/>
  <c r="AC34"/>
  <c r="AD34"/>
  <c r="AF34"/>
  <c r="AH34"/>
  <c r="AI34"/>
  <c r="AJ34"/>
  <c r="AK34"/>
  <c r="AN34"/>
  <c r="AO34"/>
  <c r="AQ34"/>
  <c r="AR34"/>
  <c r="AT34"/>
  <c r="AU34"/>
  <c r="AV34"/>
  <c r="AW34"/>
  <c r="AZ34"/>
  <c r="BA34"/>
  <c r="BC34"/>
  <c r="BD34"/>
  <c r="BF34"/>
  <c r="BG34"/>
  <c r="BH34"/>
  <c r="BI34"/>
  <c r="D34"/>
  <c r="E32"/>
  <c r="F32"/>
  <c r="H32"/>
  <c r="J32"/>
  <c r="K32"/>
  <c r="N32"/>
  <c r="O32"/>
  <c r="P32"/>
  <c r="Q32"/>
  <c r="R32"/>
  <c r="T32"/>
  <c r="V32"/>
  <c r="W32"/>
  <c r="X32"/>
  <c r="Y32"/>
  <c r="AB32"/>
  <c r="AC32"/>
  <c r="AD32"/>
  <c r="AF32"/>
  <c r="AH32"/>
  <c r="AI32"/>
  <c r="AJ32"/>
  <c r="AK32"/>
  <c r="AN32"/>
  <c r="AO32"/>
  <c r="AQ32"/>
  <c r="AR32"/>
  <c r="AT32"/>
  <c r="AU32"/>
  <c r="AV32"/>
  <c r="AW32"/>
  <c r="AZ32"/>
  <c r="BA32"/>
  <c r="BC32"/>
  <c r="BD32"/>
  <c r="BF32"/>
  <c r="BG32"/>
  <c r="BH32"/>
  <c r="BI32"/>
  <c r="D32"/>
  <c r="E27"/>
  <c r="F27"/>
  <c r="H27"/>
  <c r="J27"/>
  <c r="K27"/>
  <c r="N27"/>
  <c r="O27"/>
  <c r="P27"/>
  <c r="Q27"/>
  <c r="R27"/>
  <c r="T27"/>
  <c r="V27"/>
  <c r="W27"/>
  <c r="X27"/>
  <c r="Y27"/>
  <c r="AB27"/>
  <c r="AC27"/>
  <c r="AD27"/>
  <c r="AF27"/>
  <c r="AH27"/>
  <c r="AI27"/>
  <c r="AJ27"/>
  <c r="AK27"/>
  <c r="AN27"/>
  <c r="AO27"/>
  <c r="AQ27"/>
  <c r="AR27"/>
  <c r="AT27"/>
  <c r="AU27"/>
  <c r="AV27"/>
  <c r="AW27"/>
  <c r="AZ27"/>
  <c r="BA27"/>
  <c r="BC27"/>
  <c r="BD27"/>
  <c r="BF27"/>
  <c r="BG27"/>
  <c r="BH27"/>
  <c r="BI27"/>
  <c r="D27"/>
  <c r="E24"/>
  <c r="F24"/>
  <c r="H24"/>
  <c r="J24"/>
  <c r="K24"/>
  <c r="N24"/>
  <c r="O24"/>
  <c r="P24"/>
  <c r="Q24"/>
  <c r="R24"/>
  <c r="T24"/>
  <c r="V24"/>
  <c r="W24"/>
  <c r="X24"/>
  <c r="Y24"/>
  <c r="AB24"/>
  <c r="AC24"/>
  <c r="AD24"/>
  <c r="AF24"/>
  <c r="AH24"/>
  <c r="AI24"/>
  <c r="AJ24"/>
  <c r="AK24"/>
  <c r="AN24"/>
  <c r="AO24"/>
  <c r="AQ24"/>
  <c r="AR24"/>
  <c r="AT24"/>
  <c r="AU24"/>
  <c r="AV24"/>
  <c r="AW24"/>
  <c r="AZ24"/>
  <c r="BA24"/>
  <c r="BC24"/>
  <c r="BD24"/>
  <c r="BF24"/>
  <c r="BG24"/>
  <c r="BH24"/>
  <c r="BI24"/>
  <c r="D24"/>
  <c r="E15"/>
  <c r="F15"/>
  <c r="H15"/>
  <c r="J15"/>
  <c r="K15"/>
  <c r="N15"/>
  <c r="O15"/>
  <c r="P15"/>
  <c r="Q15"/>
  <c r="R15"/>
  <c r="T15"/>
  <c r="V15"/>
  <c r="W15"/>
  <c r="X15"/>
  <c r="Y15"/>
  <c r="AB15"/>
  <c r="AC15"/>
  <c r="AF15"/>
  <c r="AH15"/>
  <c r="AI15"/>
  <c r="AJ15"/>
  <c r="AK15"/>
  <c r="AN15"/>
  <c r="AO15"/>
  <c r="AQ15"/>
  <c r="AR15"/>
  <c r="AT15"/>
  <c r="AU15"/>
  <c r="AV15"/>
  <c r="AW15"/>
  <c r="AZ15"/>
  <c r="BA15"/>
  <c r="BC15"/>
  <c r="BD15"/>
  <c r="BF15"/>
  <c r="BG15"/>
  <c r="BH15"/>
  <c r="BI15"/>
  <c r="D15"/>
  <c r="E11"/>
  <c r="F11"/>
  <c r="H11"/>
  <c r="J11"/>
  <c r="K11"/>
  <c r="N11"/>
  <c r="O11"/>
  <c r="P11"/>
  <c r="Q11"/>
  <c r="R11"/>
  <c r="T11"/>
  <c r="V11"/>
  <c r="W11"/>
  <c r="X11"/>
  <c r="Y11"/>
  <c r="AB11"/>
  <c r="AC11"/>
  <c r="AD11"/>
  <c r="AF11"/>
  <c r="AH11"/>
  <c r="AI11"/>
  <c r="AJ11"/>
  <c r="AK11"/>
  <c r="AN11"/>
  <c r="AO11"/>
  <c r="AQ11"/>
  <c r="AR11"/>
  <c r="AT11"/>
  <c r="AU11"/>
  <c r="AV11"/>
  <c r="AW11"/>
  <c r="AZ11"/>
  <c r="BA11"/>
  <c r="BC11"/>
  <c r="BD11"/>
  <c r="BF11"/>
  <c r="BG11"/>
  <c r="BH11"/>
  <c r="BI11"/>
  <c r="D11"/>
  <c r="E9"/>
  <c r="F9"/>
  <c r="H9"/>
  <c r="J9"/>
  <c r="K9"/>
  <c r="N9"/>
  <c r="O9"/>
  <c r="P9"/>
  <c r="Q9"/>
  <c r="R9"/>
  <c r="T9"/>
  <c r="V9"/>
  <c r="W9"/>
  <c r="X9"/>
  <c r="Y9"/>
  <c r="AB9"/>
  <c r="AC9"/>
  <c r="AD9"/>
  <c r="AF9"/>
  <c r="AH9"/>
  <c r="AI9"/>
  <c r="AJ9"/>
  <c r="AK9"/>
  <c r="AN9"/>
  <c r="AO9"/>
  <c r="AQ9"/>
  <c r="AR9"/>
  <c r="AT9"/>
  <c r="AU9"/>
  <c r="AV9"/>
  <c r="AW9"/>
  <c r="AZ9"/>
  <c r="BA9"/>
  <c r="BC9"/>
  <c r="BD9"/>
  <c r="BF9"/>
  <c r="BG9"/>
  <c r="BH9"/>
  <c r="BI9"/>
  <c r="D9"/>
  <c r="BI4"/>
  <c r="E4"/>
  <c r="F4"/>
  <c r="H4"/>
  <c r="J4"/>
  <c r="K4"/>
  <c r="N4"/>
  <c r="O4"/>
  <c r="P4"/>
  <c r="Q4"/>
  <c r="R4"/>
  <c r="T4"/>
  <c r="V4"/>
  <c r="W4"/>
  <c r="X4"/>
  <c r="Y4"/>
  <c r="AB4"/>
  <c r="AC4"/>
  <c r="AD4"/>
  <c r="AF4"/>
  <c r="AH4"/>
  <c r="AI4"/>
  <c r="AJ4"/>
  <c r="AK4"/>
  <c r="AN4"/>
  <c r="AO4"/>
  <c r="AQ4"/>
  <c r="AR4"/>
  <c r="AT4"/>
  <c r="AU4"/>
  <c r="AV4"/>
  <c r="AW4"/>
  <c r="AZ4"/>
  <c r="BA4"/>
  <c r="BC4"/>
  <c r="BD4"/>
  <c r="BF4"/>
  <c r="BG4"/>
  <c r="BH4"/>
  <c r="D4"/>
  <c r="K10" i="34" l="1"/>
  <c r="J10"/>
  <c r="I10"/>
  <c r="H10"/>
  <c r="G10"/>
  <c r="K35"/>
  <c r="J35"/>
  <c r="I35"/>
  <c r="H35"/>
  <c r="G35"/>
  <c r="K33"/>
  <c r="J33"/>
  <c r="I33"/>
  <c r="H33"/>
  <c r="G33"/>
  <c r="K28"/>
  <c r="J28"/>
  <c r="I28"/>
  <c r="H28"/>
  <c r="G28"/>
  <c r="K25"/>
  <c r="J25"/>
  <c r="I25"/>
  <c r="H25"/>
  <c r="G25"/>
  <c r="K16"/>
  <c r="J16"/>
  <c r="I16"/>
  <c r="H16"/>
  <c r="G16"/>
  <c r="K12"/>
  <c r="J12"/>
  <c r="I12"/>
  <c r="H12"/>
  <c r="G12"/>
  <c r="K9"/>
  <c r="J9"/>
  <c r="I9"/>
  <c r="H9"/>
  <c r="G9"/>
  <c r="G6" s="1"/>
  <c r="G5" s="1"/>
  <c r="K8"/>
  <c r="K5" s="1"/>
  <c r="J8"/>
  <c r="J5" s="1"/>
  <c r="I8"/>
  <c r="I5" s="1"/>
  <c r="H8"/>
  <c r="G8"/>
  <c r="H7"/>
  <c r="H5" s="1"/>
  <c r="F45" i="33"/>
  <c r="P45"/>
  <c r="Q45"/>
  <c r="O45"/>
  <c r="G45"/>
  <c r="H45"/>
  <c r="F19"/>
  <c r="F15"/>
  <c r="F9"/>
  <c r="O15"/>
  <c r="G15"/>
  <c r="H15"/>
  <c r="H12" i="30" l="1"/>
  <c r="I12"/>
  <c r="J12"/>
  <c r="K12"/>
  <c r="G12"/>
  <c r="EC43" i="29" l="1"/>
  <c r="EC44"/>
  <c r="EC45"/>
  <c r="EC46"/>
  <c r="EC34"/>
  <c r="EC35"/>
  <c r="EC36"/>
  <c r="EC31"/>
  <c r="EC17"/>
  <c r="EC18"/>
  <c r="EC19"/>
  <c r="EC20"/>
  <c r="EC21"/>
  <c r="EC22"/>
  <c r="EC23"/>
  <c r="EC24"/>
  <c r="EC25"/>
  <c r="EC26"/>
  <c r="EC27"/>
  <c r="EC28"/>
  <c r="EC13"/>
  <c r="EC14"/>
  <c r="EC6"/>
  <c r="EC7"/>
  <c r="EC8"/>
  <c r="CL43"/>
  <c r="CL44"/>
  <c r="CL45"/>
  <c r="CL46"/>
  <c r="CL34"/>
  <c r="CL35"/>
  <c r="CL36"/>
  <c r="CL31"/>
  <c r="CL17"/>
  <c r="CL18"/>
  <c r="CL19"/>
  <c r="CL20"/>
  <c r="CL21"/>
  <c r="CL22"/>
  <c r="CL23"/>
  <c r="CL24"/>
  <c r="CL25"/>
  <c r="CL26"/>
  <c r="CL27"/>
  <c r="CL28"/>
  <c r="CL13"/>
  <c r="CL14"/>
  <c r="CL6"/>
  <c r="CL7"/>
  <c r="CL8"/>
  <c r="AU43"/>
  <c r="AU44"/>
  <c r="AU45"/>
  <c r="AU46"/>
  <c r="AU38"/>
  <c r="AU37" s="1"/>
  <c r="AU34"/>
  <c r="AU35"/>
  <c r="AU36"/>
  <c r="AU33"/>
  <c r="AU31"/>
  <c r="AU17"/>
  <c r="AU18"/>
  <c r="AU19"/>
  <c r="AU20"/>
  <c r="AU21"/>
  <c r="AU22"/>
  <c r="AU23"/>
  <c r="AU24"/>
  <c r="AU25"/>
  <c r="AU26"/>
  <c r="AU27"/>
  <c r="AU28"/>
  <c r="AU13"/>
  <c r="AU14"/>
  <c r="AU6"/>
  <c r="AU7"/>
  <c r="AU8"/>
  <c r="D43"/>
  <c r="D44"/>
  <c r="D45"/>
  <c r="D46"/>
  <c r="D34"/>
  <c r="D35"/>
  <c r="D36"/>
  <c r="D17"/>
  <c r="D18"/>
  <c r="D19"/>
  <c r="D20"/>
  <c r="D21"/>
  <c r="D22"/>
  <c r="D23"/>
  <c r="D24"/>
  <c r="D25"/>
  <c r="D26"/>
  <c r="D27"/>
  <c r="D28"/>
  <c r="D13"/>
  <c r="D14"/>
  <c r="D6"/>
  <c r="D7"/>
  <c r="D8"/>
  <c r="E41"/>
  <c r="F41"/>
  <c r="G41"/>
  <c r="H41"/>
  <c r="I41"/>
  <c r="J41"/>
  <c r="K41"/>
  <c r="L41"/>
  <c r="M41"/>
  <c r="N41"/>
  <c r="O41"/>
  <c r="P41"/>
  <c r="Q41"/>
  <c r="R41"/>
  <c r="S41"/>
  <c r="T41"/>
  <c r="U41"/>
  <c r="V41"/>
  <c r="W41"/>
  <c r="X41"/>
  <c r="Y41"/>
  <c r="Z41"/>
  <c r="AA41"/>
  <c r="AB41"/>
  <c r="AC41"/>
  <c r="AD41"/>
  <c r="AE41"/>
  <c r="AF41"/>
  <c r="AG41"/>
  <c r="AH41"/>
  <c r="AI41"/>
  <c r="AJ41"/>
  <c r="AK41"/>
  <c r="AL41"/>
  <c r="AM41"/>
  <c r="AN41"/>
  <c r="AO41"/>
  <c r="AP41"/>
  <c r="AQ41"/>
  <c r="AR41"/>
  <c r="AS41"/>
  <c r="AT41"/>
  <c r="AV41"/>
  <c r="AW41"/>
  <c r="AX41"/>
  <c r="AY41"/>
  <c r="AZ41"/>
  <c r="BA41"/>
  <c r="BB41"/>
  <c r="BC41"/>
  <c r="BD41"/>
  <c r="BE41"/>
  <c r="BF41"/>
  <c r="BG41"/>
  <c r="BH41"/>
  <c r="BI41"/>
  <c r="BJ41"/>
  <c r="BK41"/>
  <c r="BL41"/>
  <c r="BM41"/>
  <c r="BN41"/>
  <c r="BO41"/>
  <c r="BP41"/>
  <c r="BQ41"/>
  <c r="BR41"/>
  <c r="BS41"/>
  <c r="BT41"/>
  <c r="BU41"/>
  <c r="BV41"/>
  <c r="BW41"/>
  <c r="BX41"/>
  <c r="BY41"/>
  <c r="BZ41"/>
  <c r="CA41"/>
  <c r="CB41"/>
  <c r="CC41"/>
  <c r="CD41"/>
  <c r="CE41"/>
  <c r="CF41"/>
  <c r="CG41"/>
  <c r="CH41"/>
  <c r="CI41"/>
  <c r="CJ41"/>
  <c r="CK41"/>
  <c r="CM41"/>
  <c r="CN41"/>
  <c r="CO41"/>
  <c r="CP41"/>
  <c r="CQ41"/>
  <c r="CR41"/>
  <c r="CS41"/>
  <c r="CT41"/>
  <c r="CU41"/>
  <c r="CV41"/>
  <c r="CW41"/>
  <c r="CX41"/>
  <c r="CY41"/>
  <c r="CZ41"/>
  <c r="DA41"/>
  <c r="DB41"/>
  <c r="DC41"/>
  <c r="DD41"/>
  <c r="DE41"/>
  <c r="DF41"/>
  <c r="DG41"/>
  <c r="DH41"/>
  <c r="DI41"/>
  <c r="DJ41"/>
  <c r="DK41"/>
  <c r="DL41"/>
  <c r="DM41"/>
  <c r="DN41"/>
  <c r="DO41"/>
  <c r="DP41"/>
  <c r="DQ41"/>
  <c r="DR41"/>
  <c r="DS41"/>
  <c r="DT41"/>
  <c r="DU41"/>
  <c r="DV41"/>
  <c r="DW41"/>
  <c r="DX41"/>
  <c r="DY41"/>
  <c r="DZ41"/>
  <c r="EA41"/>
  <c r="EB41"/>
  <c r="ED41"/>
  <c r="EE41"/>
  <c r="EF41"/>
  <c r="EG41"/>
  <c r="EH41"/>
  <c r="EI41"/>
  <c r="EJ41"/>
  <c r="EK41"/>
  <c r="EL41"/>
  <c r="EM41"/>
  <c r="EN41"/>
  <c r="EO41"/>
  <c r="EP41"/>
  <c r="EQ41"/>
  <c r="ER41"/>
  <c r="ES41"/>
  <c r="ET41"/>
  <c r="EU41"/>
  <c r="EV41"/>
  <c r="EW41"/>
  <c r="EX41"/>
  <c r="EY41"/>
  <c r="EZ41"/>
  <c r="FA41"/>
  <c r="FB41"/>
  <c r="FC41"/>
  <c r="FD41"/>
  <c r="FE41"/>
  <c r="FF41"/>
  <c r="FG41"/>
  <c r="FH41"/>
  <c r="FI41"/>
  <c r="FJ41"/>
  <c r="FK41"/>
  <c r="FL41"/>
  <c r="FM41"/>
  <c r="FN41"/>
  <c r="FO41"/>
  <c r="FP41"/>
  <c r="FQ41"/>
  <c r="FR41"/>
  <c r="FS41"/>
  <c r="FU41"/>
  <c r="FV41"/>
  <c r="FW41"/>
  <c r="FX41"/>
  <c r="FY41"/>
  <c r="FZ41"/>
  <c r="GA41"/>
  <c r="GB41"/>
  <c r="GC41"/>
  <c r="GD41"/>
  <c r="GE41"/>
  <c r="GF41"/>
  <c r="GG41"/>
  <c r="GH41"/>
  <c r="GI41"/>
  <c r="GJ41"/>
  <c r="GK41"/>
  <c r="GL41"/>
  <c r="GM41"/>
  <c r="GN41"/>
  <c r="GO41"/>
  <c r="GP41"/>
  <c r="GQ41"/>
  <c r="GR41"/>
  <c r="GS41"/>
  <c r="GT41"/>
  <c r="GU41"/>
  <c r="GV41"/>
  <c r="GW41"/>
  <c r="GX41"/>
  <c r="GY41"/>
  <c r="GZ41"/>
  <c r="HA41"/>
  <c r="HB41"/>
  <c r="HC41"/>
  <c r="HD41"/>
  <c r="HE41"/>
  <c r="HF41"/>
  <c r="HG41"/>
  <c r="HH41"/>
  <c r="HI41"/>
  <c r="HJ41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AE37"/>
  <c r="AF37"/>
  <c r="AG37"/>
  <c r="AH37"/>
  <c r="AI37"/>
  <c r="AJ37"/>
  <c r="AK37"/>
  <c r="AL37"/>
  <c r="AM37"/>
  <c r="AN37"/>
  <c r="AO37"/>
  <c r="AP37"/>
  <c r="AQ37"/>
  <c r="AR37"/>
  <c r="AS37"/>
  <c r="AT37"/>
  <c r="AV37"/>
  <c r="AW37"/>
  <c r="AX37"/>
  <c r="AY37"/>
  <c r="AZ37"/>
  <c r="BA37"/>
  <c r="BB37"/>
  <c r="BC37"/>
  <c r="BD37"/>
  <c r="BE37"/>
  <c r="BF37"/>
  <c r="BG37"/>
  <c r="BH37"/>
  <c r="BI37"/>
  <c r="BJ37"/>
  <c r="BK37"/>
  <c r="BL37"/>
  <c r="BM37"/>
  <c r="BN37"/>
  <c r="BO37"/>
  <c r="BP37"/>
  <c r="BQ37"/>
  <c r="BR37"/>
  <c r="BS37"/>
  <c r="BT37"/>
  <c r="BU37"/>
  <c r="BV37"/>
  <c r="BW37"/>
  <c r="BX37"/>
  <c r="BY37"/>
  <c r="BZ37"/>
  <c r="CA37"/>
  <c r="CB37"/>
  <c r="CC37"/>
  <c r="CD37"/>
  <c r="CE37"/>
  <c r="CF37"/>
  <c r="CG37"/>
  <c r="CH37"/>
  <c r="CI37"/>
  <c r="CJ37"/>
  <c r="CK37"/>
  <c r="CM37"/>
  <c r="CN37"/>
  <c r="CO37"/>
  <c r="CP37"/>
  <c r="CQ37"/>
  <c r="CR37"/>
  <c r="CS37"/>
  <c r="CT37"/>
  <c r="CU37"/>
  <c r="CV37"/>
  <c r="CW37"/>
  <c r="CX37"/>
  <c r="CY37"/>
  <c r="CZ37"/>
  <c r="DA37"/>
  <c r="DB37"/>
  <c r="DC37"/>
  <c r="DD37"/>
  <c r="DE37"/>
  <c r="DF37"/>
  <c r="DG37"/>
  <c r="DH37"/>
  <c r="DI37"/>
  <c r="DJ37"/>
  <c r="DK37"/>
  <c r="DL37"/>
  <c r="DM37"/>
  <c r="DN37"/>
  <c r="DO37"/>
  <c r="DP37"/>
  <c r="DQ37"/>
  <c r="DR37"/>
  <c r="DS37"/>
  <c r="DT37"/>
  <c r="DU37"/>
  <c r="DV37"/>
  <c r="DW37"/>
  <c r="DX37"/>
  <c r="DY37"/>
  <c r="DZ37"/>
  <c r="EA37"/>
  <c r="EB37"/>
  <c r="ED37"/>
  <c r="EE37"/>
  <c r="EF37"/>
  <c r="EG37"/>
  <c r="EH37"/>
  <c r="EI37"/>
  <c r="EJ37"/>
  <c r="EK37"/>
  <c r="EL37"/>
  <c r="EM37"/>
  <c r="EN37"/>
  <c r="EO37"/>
  <c r="EP37"/>
  <c r="EQ37"/>
  <c r="ER37"/>
  <c r="ES37"/>
  <c r="ET37"/>
  <c r="EU37"/>
  <c r="EV37"/>
  <c r="EW37"/>
  <c r="EX37"/>
  <c r="EY37"/>
  <c r="EZ37"/>
  <c r="FA37"/>
  <c r="FB37"/>
  <c r="FC37"/>
  <c r="FD37"/>
  <c r="FE37"/>
  <c r="FF37"/>
  <c r="FG37"/>
  <c r="FH37"/>
  <c r="FI37"/>
  <c r="FJ37"/>
  <c r="FK37"/>
  <c r="FL37"/>
  <c r="FM37"/>
  <c r="FN37"/>
  <c r="FO37"/>
  <c r="FP37"/>
  <c r="FQ37"/>
  <c r="FR37"/>
  <c r="FS37"/>
  <c r="FU37"/>
  <c r="FV37"/>
  <c r="FW37"/>
  <c r="FX37"/>
  <c r="FY37"/>
  <c r="FZ37"/>
  <c r="GA37"/>
  <c r="GB37"/>
  <c r="GC37"/>
  <c r="GD37"/>
  <c r="GE37"/>
  <c r="GF37"/>
  <c r="GG37"/>
  <c r="GH37"/>
  <c r="GI37"/>
  <c r="GJ37"/>
  <c r="GK37"/>
  <c r="GL37"/>
  <c r="GM37"/>
  <c r="GN37"/>
  <c r="GO37"/>
  <c r="GP37"/>
  <c r="GQ37"/>
  <c r="GR37"/>
  <c r="GS37"/>
  <c r="GT37"/>
  <c r="GU37"/>
  <c r="GV37"/>
  <c r="GW37"/>
  <c r="GX37"/>
  <c r="GY37"/>
  <c r="GZ37"/>
  <c r="HA37"/>
  <c r="HB37"/>
  <c r="HC37"/>
  <c r="HD37"/>
  <c r="HE37"/>
  <c r="HF37"/>
  <c r="HG37"/>
  <c r="HH37"/>
  <c r="HI37"/>
  <c r="HJ37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AE32"/>
  <c r="AF32"/>
  <c r="AG32"/>
  <c r="AH32"/>
  <c r="AI32"/>
  <c r="AJ32"/>
  <c r="AK32"/>
  <c r="AL32"/>
  <c r="AM32"/>
  <c r="AN32"/>
  <c r="AO32"/>
  <c r="AP32"/>
  <c r="AQ32"/>
  <c r="AR32"/>
  <c r="AS32"/>
  <c r="AT32"/>
  <c r="AV32"/>
  <c r="AW32"/>
  <c r="AX32"/>
  <c r="AY32"/>
  <c r="AZ32"/>
  <c r="BA32"/>
  <c r="BB32"/>
  <c r="BC32"/>
  <c r="BD32"/>
  <c r="BE32"/>
  <c r="BF32"/>
  <c r="BG32"/>
  <c r="BH32"/>
  <c r="BI32"/>
  <c r="BJ32"/>
  <c r="BK32"/>
  <c r="BL32"/>
  <c r="BM32"/>
  <c r="BN32"/>
  <c r="BO32"/>
  <c r="BP32"/>
  <c r="BQ32"/>
  <c r="BR32"/>
  <c r="BS32"/>
  <c r="BT32"/>
  <c r="BU32"/>
  <c r="BV32"/>
  <c r="BW32"/>
  <c r="BX32"/>
  <c r="BY32"/>
  <c r="BZ32"/>
  <c r="CA32"/>
  <c r="CB32"/>
  <c r="CC32"/>
  <c r="CD32"/>
  <c r="CE32"/>
  <c r="CF32"/>
  <c r="CG32"/>
  <c r="CH32"/>
  <c r="CI32"/>
  <c r="CJ32"/>
  <c r="CK32"/>
  <c r="CM32"/>
  <c r="CN32"/>
  <c r="CO32"/>
  <c r="CP32"/>
  <c r="CQ32"/>
  <c r="CR32"/>
  <c r="CS32"/>
  <c r="CT32"/>
  <c r="CU32"/>
  <c r="CV32"/>
  <c r="CW32"/>
  <c r="CX32"/>
  <c r="CY32"/>
  <c r="CZ32"/>
  <c r="DA32"/>
  <c r="DB32"/>
  <c r="DC32"/>
  <c r="DD32"/>
  <c r="DE32"/>
  <c r="DF32"/>
  <c r="DG32"/>
  <c r="DH32"/>
  <c r="DI32"/>
  <c r="DJ32"/>
  <c r="DK32"/>
  <c r="DL32"/>
  <c r="DM32"/>
  <c r="DN32"/>
  <c r="DO32"/>
  <c r="DP32"/>
  <c r="DQ32"/>
  <c r="DR32"/>
  <c r="DS32"/>
  <c r="DT32"/>
  <c r="DU32"/>
  <c r="DV32"/>
  <c r="DW32"/>
  <c r="DX32"/>
  <c r="DY32"/>
  <c r="DZ32"/>
  <c r="EA32"/>
  <c r="EB32"/>
  <c r="ED32"/>
  <c r="EE32"/>
  <c r="EF32"/>
  <c r="EG32"/>
  <c r="EH32"/>
  <c r="EI32"/>
  <c r="EJ32"/>
  <c r="EK32"/>
  <c r="EL32"/>
  <c r="EM32"/>
  <c r="EN32"/>
  <c r="EO32"/>
  <c r="EP32"/>
  <c r="EQ32"/>
  <c r="ER32"/>
  <c r="ES32"/>
  <c r="ET32"/>
  <c r="EU32"/>
  <c r="EV32"/>
  <c r="EW32"/>
  <c r="EX32"/>
  <c r="EY32"/>
  <c r="EZ32"/>
  <c r="FA32"/>
  <c r="FB32"/>
  <c r="FC32"/>
  <c r="FD32"/>
  <c r="FE32"/>
  <c r="FF32"/>
  <c r="FG32"/>
  <c r="FH32"/>
  <c r="FI32"/>
  <c r="FJ32"/>
  <c r="FK32"/>
  <c r="FL32"/>
  <c r="FM32"/>
  <c r="FN32"/>
  <c r="FO32"/>
  <c r="FP32"/>
  <c r="FQ32"/>
  <c r="FR32"/>
  <c r="FS32"/>
  <c r="FU32"/>
  <c r="FV32"/>
  <c r="FW32"/>
  <c r="FX32"/>
  <c r="FY32"/>
  <c r="FZ32"/>
  <c r="GA32"/>
  <c r="GB32"/>
  <c r="GC32"/>
  <c r="GD32"/>
  <c r="GE32"/>
  <c r="GF32"/>
  <c r="GG32"/>
  <c r="GH32"/>
  <c r="GI32"/>
  <c r="GJ32"/>
  <c r="GK32"/>
  <c r="GL32"/>
  <c r="GM32"/>
  <c r="GN32"/>
  <c r="GO32"/>
  <c r="GP32"/>
  <c r="GQ32"/>
  <c r="GR32"/>
  <c r="GS32"/>
  <c r="GT32"/>
  <c r="GU32"/>
  <c r="GV32"/>
  <c r="GW32"/>
  <c r="GX32"/>
  <c r="GY32"/>
  <c r="GZ32"/>
  <c r="HA32"/>
  <c r="HB32"/>
  <c r="HC32"/>
  <c r="HD32"/>
  <c r="HE32"/>
  <c r="HF32"/>
  <c r="HG32"/>
  <c r="HH32"/>
  <c r="HI32"/>
  <c r="HJ32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AE29"/>
  <c r="AF29"/>
  <c r="AG29"/>
  <c r="AH29"/>
  <c r="AI29"/>
  <c r="AJ29"/>
  <c r="AK29"/>
  <c r="AL29"/>
  <c r="AM29"/>
  <c r="AN29"/>
  <c r="AO29"/>
  <c r="AP29"/>
  <c r="AQ29"/>
  <c r="AR29"/>
  <c r="AS29"/>
  <c r="AT29"/>
  <c r="AV29"/>
  <c r="AW29"/>
  <c r="AX29"/>
  <c r="AY29"/>
  <c r="AZ29"/>
  <c r="BA29"/>
  <c r="BB29"/>
  <c r="BC29"/>
  <c r="BD29"/>
  <c r="BE29"/>
  <c r="BF29"/>
  <c r="BG29"/>
  <c r="BH29"/>
  <c r="BI29"/>
  <c r="BJ29"/>
  <c r="BK29"/>
  <c r="BL29"/>
  <c r="BM29"/>
  <c r="BN29"/>
  <c r="BO29"/>
  <c r="BP29"/>
  <c r="BQ29"/>
  <c r="BR29"/>
  <c r="BS29"/>
  <c r="BT29"/>
  <c r="BU29"/>
  <c r="BV29"/>
  <c r="BW29"/>
  <c r="BX29"/>
  <c r="BY29"/>
  <c r="BZ29"/>
  <c r="CA29"/>
  <c r="CB29"/>
  <c r="CC29"/>
  <c r="CD29"/>
  <c r="CE29"/>
  <c r="CF29"/>
  <c r="CG29"/>
  <c r="CH29"/>
  <c r="CI29"/>
  <c r="CJ29"/>
  <c r="CK29"/>
  <c r="CM29"/>
  <c r="CN29"/>
  <c r="CO29"/>
  <c r="CP29"/>
  <c r="CQ29"/>
  <c r="CR29"/>
  <c r="CS29"/>
  <c r="CT29"/>
  <c r="CU29"/>
  <c r="CV29"/>
  <c r="CW29"/>
  <c r="CX29"/>
  <c r="CY29"/>
  <c r="CZ29"/>
  <c r="DA29"/>
  <c r="DB29"/>
  <c r="DC29"/>
  <c r="DD29"/>
  <c r="DE29"/>
  <c r="DF29"/>
  <c r="DG29"/>
  <c r="DH29"/>
  <c r="DI29"/>
  <c r="DJ29"/>
  <c r="DK29"/>
  <c r="DL29"/>
  <c r="DM29"/>
  <c r="DN29"/>
  <c r="DO29"/>
  <c r="DP29"/>
  <c r="DQ29"/>
  <c r="DR29"/>
  <c r="DS29"/>
  <c r="DT29"/>
  <c r="DU29"/>
  <c r="DV29"/>
  <c r="DW29"/>
  <c r="DX29"/>
  <c r="DY29"/>
  <c r="DZ29"/>
  <c r="EA29"/>
  <c r="EB29"/>
  <c r="ED29"/>
  <c r="EE29"/>
  <c r="EF29"/>
  <c r="EG29"/>
  <c r="EH29"/>
  <c r="EI29"/>
  <c r="EJ29"/>
  <c r="EK29"/>
  <c r="EL29"/>
  <c r="EM29"/>
  <c r="EN29"/>
  <c r="EO29"/>
  <c r="EP29"/>
  <c r="EQ29"/>
  <c r="ER29"/>
  <c r="ES29"/>
  <c r="ET29"/>
  <c r="EU29"/>
  <c r="EV29"/>
  <c r="EW29"/>
  <c r="EX29"/>
  <c r="EY29"/>
  <c r="EZ29"/>
  <c r="FA29"/>
  <c r="FB29"/>
  <c r="FC29"/>
  <c r="FD29"/>
  <c r="FE29"/>
  <c r="FF29"/>
  <c r="FG29"/>
  <c r="FH29"/>
  <c r="FI29"/>
  <c r="FJ29"/>
  <c r="FK29"/>
  <c r="FL29"/>
  <c r="FM29"/>
  <c r="FN29"/>
  <c r="FO29"/>
  <c r="FP29"/>
  <c r="FQ29"/>
  <c r="FR29"/>
  <c r="FS29"/>
  <c r="FU29"/>
  <c r="FV29"/>
  <c r="FW29"/>
  <c r="FX29"/>
  <c r="FY29"/>
  <c r="FZ29"/>
  <c r="GA29"/>
  <c r="GB29"/>
  <c r="GC29"/>
  <c r="GD29"/>
  <c r="GE29"/>
  <c r="GF29"/>
  <c r="GG29"/>
  <c r="GH29"/>
  <c r="GI29"/>
  <c r="GJ29"/>
  <c r="GK29"/>
  <c r="GL29"/>
  <c r="GM29"/>
  <c r="GN29"/>
  <c r="GO29"/>
  <c r="GP29"/>
  <c r="GQ29"/>
  <c r="GR29"/>
  <c r="GS29"/>
  <c r="GT29"/>
  <c r="GU29"/>
  <c r="GV29"/>
  <c r="GW29"/>
  <c r="GX29"/>
  <c r="GY29"/>
  <c r="GZ29"/>
  <c r="HA29"/>
  <c r="HB29"/>
  <c r="HC29"/>
  <c r="HD29"/>
  <c r="HE29"/>
  <c r="HF29"/>
  <c r="HG29"/>
  <c r="HH29"/>
  <c r="HI29"/>
  <c r="HJ29"/>
  <c r="FT17"/>
  <c r="FT18"/>
  <c r="FT19"/>
  <c r="FT20"/>
  <c r="FT21"/>
  <c r="FT22"/>
  <c r="FT23"/>
  <c r="FT24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AE15"/>
  <c r="AF15"/>
  <c r="AG15"/>
  <c r="AH15"/>
  <c r="AI15"/>
  <c r="AJ15"/>
  <c r="AK15"/>
  <c r="AL15"/>
  <c r="AM15"/>
  <c r="AN15"/>
  <c r="AO15"/>
  <c r="AP15"/>
  <c r="AQ15"/>
  <c r="AR15"/>
  <c r="AS15"/>
  <c r="AT15"/>
  <c r="AV15"/>
  <c r="AW15"/>
  <c r="AX15"/>
  <c r="AY15"/>
  <c r="AZ15"/>
  <c r="BA15"/>
  <c r="BB15"/>
  <c r="BC15"/>
  <c r="BD15"/>
  <c r="BE15"/>
  <c r="BF15"/>
  <c r="BG15"/>
  <c r="BH15"/>
  <c r="BI15"/>
  <c r="BJ15"/>
  <c r="BK15"/>
  <c r="BL15"/>
  <c r="BM15"/>
  <c r="BN15"/>
  <c r="BO15"/>
  <c r="BP15"/>
  <c r="BQ15"/>
  <c r="BR15"/>
  <c r="BS15"/>
  <c r="BT15"/>
  <c r="BU15"/>
  <c r="BV15"/>
  <c r="BW15"/>
  <c r="BX15"/>
  <c r="BY15"/>
  <c r="BZ15"/>
  <c r="CA15"/>
  <c r="CB15"/>
  <c r="CC15"/>
  <c r="CD15"/>
  <c r="CE15"/>
  <c r="CF15"/>
  <c r="CG15"/>
  <c r="CH15"/>
  <c r="CI15"/>
  <c r="CJ15"/>
  <c r="CK15"/>
  <c r="CM15"/>
  <c r="CN15"/>
  <c r="CO15"/>
  <c r="CP15"/>
  <c r="CQ15"/>
  <c r="CR15"/>
  <c r="CS15"/>
  <c r="CT15"/>
  <c r="CU15"/>
  <c r="CV15"/>
  <c r="CW15"/>
  <c r="CX15"/>
  <c r="CY15"/>
  <c r="CZ15"/>
  <c r="DA15"/>
  <c r="DB15"/>
  <c r="DC15"/>
  <c r="DD15"/>
  <c r="DE15"/>
  <c r="DF15"/>
  <c r="DG15"/>
  <c r="DH15"/>
  <c r="DI15"/>
  <c r="DJ15"/>
  <c r="DK15"/>
  <c r="DL15"/>
  <c r="DM15"/>
  <c r="DN15"/>
  <c r="DO15"/>
  <c r="DP15"/>
  <c r="DQ15"/>
  <c r="DR15"/>
  <c r="DS15"/>
  <c r="DT15"/>
  <c r="DU15"/>
  <c r="DV15"/>
  <c r="DW15"/>
  <c r="DX15"/>
  <c r="DY15"/>
  <c r="DZ15"/>
  <c r="EA15"/>
  <c r="EB15"/>
  <c r="ED15"/>
  <c r="EE15"/>
  <c r="EF15"/>
  <c r="EG15"/>
  <c r="EH15"/>
  <c r="EI15"/>
  <c r="EJ15"/>
  <c r="EK15"/>
  <c r="EL15"/>
  <c r="EM15"/>
  <c r="EN15"/>
  <c r="EO15"/>
  <c r="EP15"/>
  <c r="EQ15"/>
  <c r="ER15"/>
  <c r="ES15"/>
  <c r="ET15"/>
  <c r="EU15"/>
  <c r="EV15"/>
  <c r="EW15"/>
  <c r="EX15"/>
  <c r="EY15"/>
  <c r="EZ15"/>
  <c r="FA15"/>
  <c r="FB15"/>
  <c r="FC15"/>
  <c r="FD15"/>
  <c r="FE15"/>
  <c r="FF15"/>
  <c r="FG15"/>
  <c r="FH15"/>
  <c r="FI15"/>
  <c r="FJ15"/>
  <c r="FK15"/>
  <c r="FL15"/>
  <c r="FM15"/>
  <c r="FN15"/>
  <c r="FO15"/>
  <c r="FP15"/>
  <c r="FQ15"/>
  <c r="FR15"/>
  <c r="FS15"/>
  <c r="FU15"/>
  <c r="FV15"/>
  <c r="FW15"/>
  <c r="FX15"/>
  <c r="FY15"/>
  <c r="FZ15"/>
  <c r="GA15"/>
  <c r="GB15"/>
  <c r="GC15"/>
  <c r="GD15"/>
  <c r="GE15"/>
  <c r="GF15"/>
  <c r="GG15"/>
  <c r="GH15"/>
  <c r="GI15"/>
  <c r="GJ15"/>
  <c r="GK15"/>
  <c r="GL15"/>
  <c r="GM15"/>
  <c r="GN15"/>
  <c r="GO15"/>
  <c r="GP15"/>
  <c r="GQ15"/>
  <c r="GR15"/>
  <c r="GS15"/>
  <c r="GT15"/>
  <c r="GU15"/>
  <c r="GV15"/>
  <c r="GW15"/>
  <c r="GX15"/>
  <c r="GY15"/>
  <c r="GZ15"/>
  <c r="HA15"/>
  <c r="HB15"/>
  <c r="HC15"/>
  <c r="HD15"/>
  <c r="HE15"/>
  <c r="HF15"/>
  <c r="HG15"/>
  <c r="HH15"/>
  <c r="HI15"/>
  <c r="HJ15"/>
  <c r="D16"/>
  <c r="FT13"/>
  <c r="FT14"/>
  <c r="AU12"/>
  <c r="D12"/>
  <c r="AU5"/>
  <c r="HJ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AE11"/>
  <c r="AF11"/>
  <c r="AG11"/>
  <c r="AH11"/>
  <c r="AI11"/>
  <c r="AJ11"/>
  <c r="AK11"/>
  <c r="AL11"/>
  <c r="AM11"/>
  <c r="AN11"/>
  <c r="AO11"/>
  <c r="AP11"/>
  <c r="AQ11"/>
  <c r="AR11"/>
  <c r="AS11"/>
  <c r="AT11"/>
  <c r="AV11"/>
  <c r="AW11"/>
  <c r="AX11"/>
  <c r="AY11"/>
  <c r="AZ11"/>
  <c r="BA11"/>
  <c r="BB11"/>
  <c r="BC11"/>
  <c r="BD11"/>
  <c r="BE11"/>
  <c r="BF11"/>
  <c r="BG11"/>
  <c r="BH11"/>
  <c r="BI11"/>
  <c r="BJ11"/>
  <c r="BK11"/>
  <c r="BL11"/>
  <c r="BM11"/>
  <c r="BN11"/>
  <c r="BO11"/>
  <c r="BP11"/>
  <c r="BQ11"/>
  <c r="BR11"/>
  <c r="BS11"/>
  <c r="BT11"/>
  <c r="BU11"/>
  <c r="BV11"/>
  <c r="BW11"/>
  <c r="BX11"/>
  <c r="BY11"/>
  <c r="BZ11"/>
  <c r="CA11"/>
  <c r="CB11"/>
  <c r="CC11"/>
  <c r="CD11"/>
  <c r="CE11"/>
  <c r="CF11"/>
  <c r="CG11"/>
  <c r="CH11"/>
  <c r="CI11"/>
  <c r="CJ11"/>
  <c r="CK11"/>
  <c r="CM11"/>
  <c r="CN11"/>
  <c r="CO11"/>
  <c r="CP11"/>
  <c r="CQ11"/>
  <c r="CR11"/>
  <c r="CS11"/>
  <c r="CT11"/>
  <c r="CU11"/>
  <c r="CV11"/>
  <c r="CW11"/>
  <c r="CX11"/>
  <c r="CY11"/>
  <c r="CZ11"/>
  <c r="DA11"/>
  <c r="DB11"/>
  <c r="DC11"/>
  <c r="DD11"/>
  <c r="DE11"/>
  <c r="DF11"/>
  <c r="DG11"/>
  <c r="DH11"/>
  <c r="DI11"/>
  <c r="DJ11"/>
  <c r="DK11"/>
  <c r="DL11"/>
  <c r="DM11"/>
  <c r="DN11"/>
  <c r="DO11"/>
  <c r="DP11"/>
  <c r="DQ11"/>
  <c r="DR11"/>
  <c r="DS11"/>
  <c r="DT11"/>
  <c r="DU11"/>
  <c r="DV11"/>
  <c r="DW11"/>
  <c r="DX11"/>
  <c r="DY11"/>
  <c r="DZ11"/>
  <c r="EA11"/>
  <c r="EB11"/>
  <c r="ED11"/>
  <c r="EE11"/>
  <c r="EF11"/>
  <c r="EG11"/>
  <c r="EH11"/>
  <c r="EI11"/>
  <c r="EJ11"/>
  <c r="EK11"/>
  <c r="EL11"/>
  <c r="EM11"/>
  <c r="EN11"/>
  <c r="EO11"/>
  <c r="EP11"/>
  <c r="EQ11"/>
  <c r="ER11"/>
  <c r="ES11"/>
  <c r="ET11"/>
  <c r="EU11"/>
  <c r="EV11"/>
  <c r="EW11"/>
  <c r="EX11"/>
  <c r="EY11"/>
  <c r="EZ11"/>
  <c r="FA11"/>
  <c r="FB11"/>
  <c r="FC11"/>
  <c r="FD11"/>
  <c r="FE11"/>
  <c r="FF11"/>
  <c r="FG11"/>
  <c r="FH11"/>
  <c r="FI11"/>
  <c r="FJ11"/>
  <c r="FK11"/>
  <c r="FL11"/>
  <c r="FM11"/>
  <c r="FN11"/>
  <c r="FO11"/>
  <c r="FP11"/>
  <c r="FQ11"/>
  <c r="FR11"/>
  <c r="FS11"/>
  <c r="FU11"/>
  <c r="FV11"/>
  <c r="FW11"/>
  <c r="FX11"/>
  <c r="FY11"/>
  <c r="FZ11"/>
  <c r="GA11"/>
  <c r="GB11"/>
  <c r="GC11"/>
  <c r="GD11"/>
  <c r="GE11"/>
  <c r="GF11"/>
  <c r="GG11"/>
  <c r="GH11"/>
  <c r="GI11"/>
  <c r="GJ11"/>
  <c r="GK11"/>
  <c r="GL11"/>
  <c r="GM11"/>
  <c r="GN11"/>
  <c r="GO11"/>
  <c r="GP11"/>
  <c r="GQ11"/>
  <c r="GR11"/>
  <c r="GS11"/>
  <c r="GT11"/>
  <c r="GU11"/>
  <c r="GV11"/>
  <c r="GW11"/>
  <c r="GX11"/>
  <c r="GY11"/>
  <c r="GZ11"/>
  <c r="HA11"/>
  <c r="HB11"/>
  <c r="HC11"/>
  <c r="HD11"/>
  <c r="HE11"/>
  <c r="HF11"/>
  <c r="HG11"/>
  <c r="HH11"/>
  <c r="HI11"/>
  <c r="AU4" l="1"/>
  <c r="AU11"/>
  <c r="AU32"/>
  <c r="D11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AE9"/>
  <c r="AF9"/>
  <c r="AG9"/>
  <c r="AH9"/>
  <c r="AI9"/>
  <c r="AJ9"/>
  <c r="AK9"/>
  <c r="AL9"/>
  <c r="AM9"/>
  <c r="AN9"/>
  <c r="AO9"/>
  <c r="AP9"/>
  <c r="AQ9"/>
  <c r="AR9"/>
  <c r="AS9"/>
  <c r="AT9"/>
  <c r="AV9"/>
  <c r="AW9"/>
  <c r="AX9"/>
  <c r="AY9"/>
  <c r="AZ9"/>
  <c r="BA9"/>
  <c r="BB9"/>
  <c r="BC9"/>
  <c r="BD9"/>
  <c r="BE9"/>
  <c r="BF9"/>
  <c r="BG9"/>
  <c r="BH9"/>
  <c r="BI9"/>
  <c r="BJ9"/>
  <c r="BK9"/>
  <c r="BL9"/>
  <c r="BM9"/>
  <c r="BN9"/>
  <c r="BO9"/>
  <c r="BP9"/>
  <c r="BQ9"/>
  <c r="BR9"/>
  <c r="BS9"/>
  <c r="BT9"/>
  <c r="BU9"/>
  <c r="BV9"/>
  <c r="BW9"/>
  <c r="BX9"/>
  <c r="BY9"/>
  <c r="BZ9"/>
  <c r="CA9"/>
  <c r="CB9"/>
  <c r="CC9"/>
  <c r="CD9"/>
  <c r="CE9"/>
  <c r="CF9"/>
  <c r="CG9"/>
  <c r="CH9"/>
  <c r="CI9"/>
  <c r="CJ9"/>
  <c r="CK9"/>
  <c r="CM9"/>
  <c r="CN9"/>
  <c r="CO9"/>
  <c r="CP9"/>
  <c r="CQ9"/>
  <c r="CR9"/>
  <c r="CS9"/>
  <c r="CT9"/>
  <c r="CU9"/>
  <c r="CV9"/>
  <c r="CW9"/>
  <c r="CX9"/>
  <c r="CY9"/>
  <c r="CZ9"/>
  <c r="DA9"/>
  <c r="DB9"/>
  <c r="DC9"/>
  <c r="DD9"/>
  <c r="DE9"/>
  <c r="DF9"/>
  <c r="DG9"/>
  <c r="DH9"/>
  <c r="DI9"/>
  <c r="DJ9"/>
  <c r="DK9"/>
  <c r="DL9"/>
  <c r="DM9"/>
  <c r="DN9"/>
  <c r="DO9"/>
  <c r="DP9"/>
  <c r="DQ9"/>
  <c r="DR9"/>
  <c r="DS9"/>
  <c r="DT9"/>
  <c r="DU9"/>
  <c r="DV9"/>
  <c r="DW9"/>
  <c r="DX9"/>
  <c r="DY9"/>
  <c r="DZ9"/>
  <c r="EA9"/>
  <c r="EB9"/>
  <c r="ED9"/>
  <c r="EE9"/>
  <c r="EF9"/>
  <c r="EG9"/>
  <c r="EH9"/>
  <c r="EI9"/>
  <c r="EJ9"/>
  <c r="EK9"/>
  <c r="EL9"/>
  <c r="EM9"/>
  <c r="EN9"/>
  <c r="EO9"/>
  <c r="EP9"/>
  <c r="EQ9"/>
  <c r="ER9"/>
  <c r="ES9"/>
  <c r="ET9"/>
  <c r="EU9"/>
  <c r="EV9"/>
  <c r="EW9"/>
  <c r="EX9"/>
  <c r="EY9"/>
  <c r="EZ9"/>
  <c r="FA9"/>
  <c r="FB9"/>
  <c r="FC9"/>
  <c r="FD9"/>
  <c r="FE9"/>
  <c r="FF9"/>
  <c r="FG9"/>
  <c r="FH9"/>
  <c r="FI9"/>
  <c r="FJ9"/>
  <c r="FK9"/>
  <c r="FL9"/>
  <c r="FM9"/>
  <c r="FN9"/>
  <c r="FO9"/>
  <c r="FP9"/>
  <c r="FQ9"/>
  <c r="FR9"/>
  <c r="FS9"/>
  <c r="FU9"/>
  <c r="FV9"/>
  <c r="FW9"/>
  <c r="FX9"/>
  <c r="FY9"/>
  <c r="FZ9"/>
  <c r="GA9"/>
  <c r="GB9"/>
  <c r="GC9"/>
  <c r="GD9"/>
  <c r="GE9"/>
  <c r="GF9"/>
  <c r="GG9"/>
  <c r="GH9"/>
  <c r="GI9"/>
  <c r="GJ9"/>
  <c r="GK9"/>
  <c r="GL9"/>
  <c r="GM9"/>
  <c r="GN9"/>
  <c r="GO9"/>
  <c r="GP9"/>
  <c r="GQ9"/>
  <c r="GR9"/>
  <c r="GS9"/>
  <c r="GT9"/>
  <c r="GU9"/>
  <c r="GV9"/>
  <c r="GW9"/>
  <c r="GX9"/>
  <c r="GY9"/>
  <c r="GZ9"/>
  <c r="HA9"/>
  <c r="HB9"/>
  <c r="HC9"/>
  <c r="HD9"/>
  <c r="HE9"/>
  <c r="HF9"/>
  <c r="HG9"/>
  <c r="HH9"/>
  <c r="HI9"/>
  <c r="HJ9"/>
  <c r="E4"/>
  <c r="F4"/>
  <c r="G4"/>
  <c r="H4"/>
  <c r="I4"/>
  <c r="J4"/>
  <c r="K4"/>
  <c r="L4"/>
  <c r="M4"/>
  <c r="N4"/>
  <c r="O4"/>
  <c r="P4"/>
  <c r="Q4"/>
  <c r="R4"/>
  <c r="S4"/>
  <c r="T4"/>
  <c r="U4"/>
  <c r="V4"/>
  <c r="W4"/>
  <c r="X4"/>
  <c r="Y4"/>
  <c r="Z4"/>
  <c r="AA4"/>
  <c r="AB4"/>
  <c r="AC4"/>
  <c r="AD4"/>
  <c r="AE4"/>
  <c r="AF4"/>
  <c r="AG4"/>
  <c r="AH4"/>
  <c r="AI4"/>
  <c r="AJ4"/>
  <c r="AK4"/>
  <c r="AL4"/>
  <c r="AM4"/>
  <c r="AN4"/>
  <c r="AO4"/>
  <c r="AP4"/>
  <c r="AQ4"/>
  <c r="AR4"/>
  <c r="AS4"/>
  <c r="AT4"/>
  <c r="AV4"/>
  <c r="AW4"/>
  <c r="AX4"/>
  <c r="AY4"/>
  <c r="AZ4"/>
  <c r="BA4"/>
  <c r="BB4"/>
  <c r="BC4"/>
  <c r="BD4"/>
  <c r="BE4"/>
  <c r="BF4"/>
  <c r="BG4"/>
  <c r="BH4"/>
  <c r="BI4"/>
  <c r="BJ4"/>
  <c r="BK4"/>
  <c r="BL4"/>
  <c r="BM4"/>
  <c r="BN4"/>
  <c r="BO4"/>
  <c r="BP4"/>
  <c r="BQ4"/>
  <c r="BR4"/>
  <c r="BS4"/>
  <c r="BT4"/>
  <c r="BU4"/>
  <c r="BV4"/>
  <c r="BW4"/>
  <c r="BX4"/>
  <c r="BY4"/>
  <c r="BZ4"/>
  <c r="CA4"/>
  <c r="CB4"/>
  <c r="CC4"/>
  <c r="CD4"/>
  <c r="CE4"/>
  <c r="CF4"/>
  <c r="CG4"/>
  <c r="CH4"/>
  <c r="CI4"/>
  <c r="CJ4"/>
  <c r="CK4"/>
  <c r="CM4"/>
  <c r="CN4"/>
  <c r="CO4"/>
  <c r="CP4"/>
  <c r="CQ4"/>
  <c r="CR4"/>
  <c r="CS4"/>
  <c r="CT4"/>
  <c r="CU4"/>
  <c r="CV4"/>
  <c r="CW4"/>
  <c r="CX4"/>
  <c r="CY4"/>
  <c r="CZ4"/>
  <c r="DA4"/>
  <c r="DB4"/>
  <c r="DC4"/>
  <c r="DD4"/>
  <c r="DE4"/>
  <c r="DF4"/>
  <c r="DG4"/>
  <c r="DH4"/>
  <c r="DI4"/>
  <c r="DJ4"/>
  <c r="DK4"/>
  <c r="DL4"/>
  <c r="DM4"/>
  <c r="DN4"/>
  <c r="DO4"/>
  <c r="DP4"/>
  <c r="DQ4"/>
  <c r="DR4"/>
  <c r="DS4"/>
  <c r="DT4"/>
  <c r="DU4"/>
  <c r="DV4"/>
  <c r="DW4"/>
  <c r="DX4"/>
  <c r="DY4"/>
  <c r="DZ4"/>
  <c r="EA4"/>
  <c r="EB4"/>
  <c r="ED4"/>
  <c r="EE4"/>
  <c r="EF4"/>
  <c r="EG4"/>
  <c r="EH4"/>
  <c r="EI4"/>
  <c r="EJ4"/>
  <c r="EK4"/>
  <c r="EL4"/>
  <c r="EM4"/>
  <c r="EN4"/>
  <c r="EO4"/>
  <c r="EP4"/>
  <c r="EQ4"/>
  <c r="ER4"/>
  <c r="ES4"/>
  <c r="ET4"/>
  <c r="EU4"/>
  <c r="EV4"/>
  <c r="EW4"/>
  <c r="EX4"/>
  <c r="EY4"/>
  <c r="EZ4"/>
  <c r="FA4"/>
  <c r="FB4"/>
  <c r="FC4"/>
  <c r="FD4"/>
  <c r="FE4"/>
  <c r="FF4"/>
  <c r="FG4"/>
  <c r="FH4"/>
  <c r="FI4"/>
  <c r="FJ4"/>
  <c r="FK4"/>
  <c r="FL4"/>
  <c r="FM4"/>
  <c r="FN4"/>
  <c r="FO4"/>
  <c r="FP4"/>
  <c r="FQ4"/>
  <c r="FR4"/>
  <c r="FS4"/>
  <c r="FU4"/>
  <c r="FV4"/>
  <c r="FW4"/>
  <c r="FX4"/>
  <c r="FY4"/>
  <c r="FZ4"/>
  <c r="GA4"/>
  <c r="GB4"/>
  <c r="GC4"/>
  <c r="GD4"/>
  <c r="GE4"/>
  <c r="GF4"/>
  <c r="GG4"/>
  <c r="GH4"/>
  <c r="GI4"/>
  <c r="GJ4"/>
  <c r="GK4"/>
  <c r="GL4"/>
  <c r="GM4"/>
  <c r="GN4"/>
  <c r="GO4"/>
  <c r="GP4"/>
  <c r="GQ4"/>
  <c r="GR4"/>
  <c r="GS4"/>
  <c r="GT4"/>
  <c r="GU4"/>
  <c r="GV4"/>
  <c r="GW4"/>
  <c r="GX4"/>
  <c r="GY4"/>
  <c r="GZ4"/>
  <c r="HA4"/>
  <c r="HB4"/>
  <c r="HC4"/>
  <c r="HD4"/>
  <c r="HE4"/>
  <c r="HF4"/>
  <c r="HG4"/>
  <c r="HH4"/>
  <c r="HI4"/>
  <c r="HJ4"/>
  <c r="FT25" l="1"/>
  <c r="FT26"/>
  <c r="FT27"/>
  <c r="FT28"/>
  <c r="Q49" i="33"/>
  <c r="P49"/>
  <c r="O49"/>
  <c r="Q43"/>
  <c r="P43"/>
  <c r="O43"/>
  <c r="Q38"/>
  <c r="P38"/>
  <c r="O38"/>
  <c r="Q36"/>
  <c r="P36"/>
  <c r="O36"/>
  <c r="Q34"/>
  <c r="P34"/>
  <c r="O34"/>
  <c r="Q31"/>
  <c r="P31"/>
  <c r="O31"/>
  <c r="Q27"/>
  <c r="P27"/>
  <c r="O27"/>
  <c r="Q24"/>
  <c r="P24"/>
  <c r="O24"/>
  <c r="Q19"/>
  <c r="P19"/>
  <c r="O19"/>
  <c r="Q15"/>
  <c r="P15"/>
  <c r="Q13"/>
  <c r="P13"/>
  <c r="O13"/>
  <c r="Q9"/>
  <c r="P9"/>
  <c r="O9"/>
  <c r="F31"/>
  <c r="G31"/>
  <c r="H31"/>
  <c r="F13"/>
  <c r="G16" i="30"/>
  <c r="FT43" i="29"/>
  <c r="D15" l="1"/>
  <c r="H35" i="30"/>
  <c r="I35"/>
  <c r="J35"/>
  <c r="K35"/>
  <c r="G35"/>
  <c r="H33"/>
  <c r="I33"/>
  <c r="J33"/>
  <c r="K33"/>
  <c r="G33"/>
  <c r="H28"/>
  <c r="I28"/>
  <c r="J28"/>
  <c r="K28"/>
  <c r="G28"/>
  <c r="H25"/>
  <c r="I25"/>
  <c r="J25"/>
  <c r="K25"/>
  <c r="G25"/>
  <c r="H16"/>
  <c r="I16"/>
  <c r="J16"/>
  <c r="K16"/>
  <c r="H10"/>
  <c r="I10"/>
  <c r="J10"/>
  <c r="K10"/>
  <c r="G10"/>
  <c r="G49" i="33"/>
  <c r="H49"/>
  <c r="G43"/>
  <c r="H43"/>
  <c r="F49"/>
  <c r="F43"/>
  <c r="G38"/>
  <c r="H38"/>
  <c r="F38"/>
  <c r="G36"/>
  <c r="H36"/>
  <c r="F36"/>
  <c r="G34"/>
  <c r="H34"/>
  <c r="F34"/>
  <c r="G27"/>
  <c r="H27"/>
  <c r="F27"/>
  <c r="G9"/>
  <c r="H9"/>
  <c r="G24"/>
  <c r="H24"/>
  <c r="F24"/>
  <c r="G19"/>
  <c r="H19"/>
  <c r="G13"/>
  <c r="H13"/>
  <c r="FT42" i="29" l="1"/>
  <c r="FT41" s="1"/>
  <c r="FT44"/>
  <c r="FT45"/>
  <c r="FT46"/>
  <c r="EC42"/>
  <c r="EC41" s="1"/>
  <c r="CL42"/>
  <c r="CL41" s="1"/>
  <c r="AU42"/>
  <c r="AU41" s="1"/>
  <c r="D42"/>
  <c r="FT38"/>
  <c r="FT37" s="1"/>
  <c r="EC38"/>
  <c r="EC37" s="1"/>
  <c r="CL38"/>
  <c r="CL37" s="1"/>
  <c r="D38"/>
  <c r="D37" s="1"/>
  <c r="FT34"/>
  <c r="FT32" s="1"/>
  <c r="FT35"/>
  <c r="FT36"/>
  <c r="FT33"/>
  <c r="EC33"/>
  <c r="EC32" s="1"/>
  <c r="CL33"/>
  <c r="CL32" s="1"/>
  <c r="D33"/>
  <c r="FT31"/>
  <c r="FT30"/>
  <c r="FT29" s="1"/>
  <c r="EC30"/>
  <c r="EC29" s="1"/>
  <c r="CL30"/>
  <c r="CL29" s="1"/>
  <c r="AU30"/>
  <c r="AU29" s="1"/>
  <c r="D31"/>
  <c r="D30"/>
  <c r="D41" l="1"/>
  <c r="D32"/>
  <c r="D29"/>
  <c r="FT16"/>
  <c r="FT15" s="1"/>
  <c r="EC16"/>
  <c r="EC15" s="1"/>
  <c r="CL16"/>
  <c r="CL15" s="1"/>
  <c r="AU16"/>
  <c r="AU15" s="1"/>
  <c r="CL12"/>
  <c r="CL11" s="1"/>
  <c r="FT12"/>
  <c r="FT11" s="1"/>
  <c r="EC12"/>
  <c r="EC11" s="1"/>
  <c r="FT10"/>
  <c r="FT9" s="1"/>
  <c r="EC10"/>
  <c r="EC9" s="1"/>
  <c r="CL10"/>
  <c r="CL9" s="1"/>
  <c r="AU10"/>
  <c r="AU9" s="1"/>
  <c r="D10"/>
  <c r="D9" s="1"/>
  <c r="FT8"/>
  <c r="FT6"/>
  <c r="FT7"/>
  <c r="I8" i="30"/>
  <c r="FT5" i="29"/>
  <c r="EC5"/>
  <c r="CL5"/>
  <c r="CL4" s="1"/>
  <c r="D5"/>
  <c r="D4" l="1"/>
  <c r="FT4"/>
  <c r="EC4"/>
  <c r="H8" i="30"/>
  <c r="J8"/>
  <c r="G9"/>
  <c r="G6" s="1"/>
  <c r="K9"/>
  <c r="G8"/>
  <c r="H7"/>
  <c r="J9"/>
  <c r="K8"/>
  <c r="I9"/>
  <c r="H9"/>
  <c r="H5" l="1"/>
  <c r="K5"/>
  <c r="G5"/>
  <c r="I5"/>
  <c r="J5"/>
</calcChain>
</file>

<file path=xl/sharedStrings.xml><?xml version="1.0" encoding="utf-8"?>
<sst xmlns="http://schemas.openxmlformats.org/spreadsheetml/2006/main" count="973" uniqueCount="141">
  <si>
    <t>Ընդամենը</t>
  </si>
  <si>
    <r>
      <t>Հավելված N 4.</t>
    </r>
    <r>
      <rPr>
        <sz val="12"/>
        <color theme="1"/>
        <rFont val="GHEA Grapalat"/>
        <family val="3"/>
      </rPr>
      <t xml:space="preserve"> </t>
    </r>
    <r>
      <rPr>
        <b/>
        <sz val="12"/>
        <color theme="1"/>
        <rFont val="GHEA Grapalat"/>
        <family val="3"/>
      </rPr>
      <t>Բյուջետային ծրագրերի գծով ամփոփ ծախսերն ըստ բյուջետային ծախսերի տնտեսագիտական դասակարգման հոդվածների</t>
    </r>
  </si>
  <si>
    <t>Ծրագրային դասիչը</t>
  </si>
  <si>
    <t>Ծրագիր /Միջոցառում</t>
  </si>
  <si>
    <t>Դատական և հանրային պաշտպանություն</t>
  </si>
  <si>
    <t>Փորձաքննությունների ծառայությունների տրամադրում</t>
  </si>
  <si>
    <t>2018թ փաստ. (հազ. դրամ)</t>
  </si>
  <si>
    <t>2019թ սպասվող (հազ. դրամ)</t>
  </si>
  <si>
    <t>2020թ բյուջե (հազ. դրամ</t>
  </si>
  <si>
    <t>2021թ բյուջե (հազ. դրամ</t>
  </si>
  <si>
    <t>2022թ բյուջե (հազ. դրամ</t>
  </si>
  <si>
    <t>Գործառական դասակարգման</t>
  </si>
  <si>
    <t>Բաժին</t>
  </si>
  <si>
    <t xml:space="preserve">Խումբ </t>
  </si>
  <si>
    <t>Դաս</t>
  </si>
  <si>
    <t>X</t>
  </si>
  <si>
    <t>2020թ բյուջե (հազ. դրամ)</t>
  </si>
  <si>
    <t>2021թ բյուջե (հազ. դրամ)</t>
  </si>
  <si>
    <t>2022թ բյուջե (հազ. դրամ)</t>
  </si>
  <si>
    <t>01</t>
  </si>
  <si>
    <t>06</t>
  </si>
  <si>
    <t>Հավելված N 10. Ամփոփ ֆինանսական պահանջներ ՄԺԾԾ ժամանակահատվածի համար</t>
  </si>
  <si>
    <t>Աղյուսակ 1.  Ծրագրերի և միջոցառումների գծով ամփոփ ֆինանսական պահանջներ 2020-2022 թթ համար</t>
  </si>
  <si>
    <t>(հազ. դրամ)</t>
  </si>
  <si>
    <t>Ծրագրի/միջոցառման անվանումը</t>
  </si>
  <si>
    <t>Նոր նախաձեռնություններ</t>
  </si>
  <si>
    <t>(հազ. դրամ) (+)</t>
  </si>
  <si>
    <t>Ծրագիր</t>
  </si>
  <si>
    <t>Միջոցառում</t>
  </si>
  <si>
    <t>2020թ</t>
  </si>
  <si>
    <t>2021թ</t>
  </si>
  <si>
    <t>2022թ</t>
  </si>
  <si>
    <t>Պարտադիր ծախսերին դասվող միջոցառումներ</t>
  </si>
  <si>
    <t>Հայեցողական ծախսերին դասվող միջոցառումներ (շարունակական բնույթի)</t>
  </si>
  <si>
    <t>Հայեցողական ծախսերին դասվող այլ միջոցառումներ</t>
  </si>
  <si>
    <t xml:space="preserve">Գոյություն ունեցող պարտավորությունների  գծով հաշվարկված (ճշգրտված) ծախսերը </t>
  </si>
  <si>
    <t>Ծախսային խնայողության գծով ամփոփ առաջարկը</t>
  </si>
  <si>
    <t>(հազ. դրամ) (-)</t>
  </si>
  <si>
    <t xml:space="preserve">Միջոցառման գծով ամփոփ ծախսերը </t>
  </si>
  <si>
    <t>4111.Աշխատողների աշխատավարձեր և հավելավճարներ</t>
  </si>
  <si>
    <t>4112.Պարգևատրումներ, դրամական խրախուսումներ և հատուկ վճարներ</t>
  </si>
  <si>
    <t xml:space="preserve">4113.Քաղաքացիական, դատական և պետական ծառայողների պարգևատրում </t>
  </si>
  <si>
    <t>4212.Էներգետիկ ծառայություններ</t>
  </si>
  <si>
    <t>4213.Կոմունալ ծառայություններ</t>
  </si>
  <si>
    <t>4214Կապի ծառայություններ</t>
  </si>
  <si>
    <t>4215.Ապահովագրական ծախսեր</t>
  </si>
  <si>
    <t>4216.Գույքի և սարքավորումների վարձակալություն</t>
  </si>
  <si>
    <t>4221.Ներքին  գործուղումներ</t>
  </si>
  <si>
    <t>4231.Վարչական ծառայություններ</t>
  </si>
  <si>
    <t>4232.Համակարգչային ծառայություններ</t>
  </si>
  <si>
    <t>4234.Տեղեկատվական ծառայություններ</t>
  </si>
  <si>
    <t>4235.Կառավարչական ծառայություններ</t>
  </si>
  <si>
    <t>4237.Ներկայացուցչական  ծախսեր</t>
  </si>
  <si>
    <t>4239.Ընդհանուր բնույթի այլ ծառայություններ</t>
  </si>
  <si>
    <t>4241.Մասնագիտական ծառայություններ</t>
  </si>
  <si>
    <t>4251.Շենքերի և կառույցների ընթացիկ նորոգում և պահպանում</t>
  </si>
  <si>
    <t>4252Մեքենաների և սարքավորումների ընթացիկ նորոգում և պահպանում</t>
  </si>
  <si>
    <t>4261.Գրասենյակային նյութեր և հագուստ</t>
  </si>
  <si>
    <t>4222.Արտասահմանյան գործուղումների գծով ծախսեր</t>
  </si>
  <si>
    <t>4236.Կենցաղային և հանրային սննդի ծառայություններ</t>
  </si>
  <si>
    <t>4264.Տրանսպորտային նյութեր</t>
  </si>
  <si>
    <t>4266.Առողջապահական և լաբորատոր նյութեր</t>
  </si>
  <si>
    <t xml:space="preserve">4267.Կենցաղային և հանրային սննդի նյութեր </t>
  </si>
  <si>
    <t>4269.Հատուկ նպատակային այլ նյութեր</t>
  </si>
  <si>
    <t>4621.Ընթացիկ դրամաշնորհներ միջազգային կազմակերպություններին</t>
  </si>
  <si>
    <t>4637Ընթացիկ դրամաշնորհներ պետական ոչ առևտրային կազմակերպություններին</t>
  </si>
  <si>
    <t>4638Ընթացիկ դրամաշնորհներ պետական և համայնքային  առևտրային կազմակերպություններին</t>
  </si>
  <si>
    <t>4729.Այլ նպաստներ բյուջեից</t>
  </si>
  <si>
    <t>4823Պարտադիր վճարներր</t>
  </si>
  <si>
    <t>4861.Այլ  ծախսեր</t>
  </si>
  <si>
    <t>4891.Պահուստային միջոցներ</t>
  </si>
  <si>
    <t>5112.Շենքերի և շինությունների կառուցում</t>
  </si>
  <si>
    <t>5113 Շենքերի և շինությունների կապիտալ վերանորոգում</t>
  </si>
  <si>
    <t xml:space="preserve">5121. Տրանսպորտային սարքավորումներ </t>
  </si>
  <si>
    <t>5122.Վարչական սարքավորումներ</t>
  </si>
  <si>
    <t>5129 ²Այլ մեքենաներ և սարքավորւմներ</t>
  </si>
  <si>
    <t>5134. Մախագծահետազոտական ծախսեր</t>
  </si>
  <si>
    <t>Քրեակատարողական հիմնարկներում պահվող ազատազրկվածներին բժշկական ծառայությամբ ապահովում</t>
  </si>
  <si>
    <t>Արդարադատության ոլորտում քաղաքականության  մշակում, ծրագրերի համակարգում, խորհրդատվության և մոնիտորինգի իրականացում</t>
  </si>
  <si>
    <t xml:space="preserve">Դատաիրավական բարեփոխումների ծրագրերի իրականացում </t>
  </si>
  <si>
    <t>Անձնական տվյալների պաշտպանության իրականացում</t>
  </si>
  <si>
    <t>ՀՀ արդարադատության նախարարության տեխնիկական հագեցվածության ապահովում</t>
  </si>
  <si>
    <t>Քաղաքացիական կացության ակտերի գրանցում"</t>
  </si>
  <si>
    <t>Քաղաքացիական կացության ակտերի գրանցման ծառայությունների տրամադրում</t>
  </si>
  <si>
    <t>Հանրային պաշտպանության ծառայություններ</t>
  </si>
  <si>
    <t>Քրեակատարողական ծառայություններ</t>
  </si>
  <si>
    <t xml:space="preserve">Քրեակատարողական ծառայություններ </t>
  </si>
  <si>
    <t>Դեղորայքով ապահովում կալանավայրերում պահվող ազատազրկվածներին</t>
  </si>
  <si>
    <t>Պրոբացիայի ծառայություններ</t>
  </si>
  <si>
    <t xml:space="preserve">Իրավախախտում կատարած անձանց գեղագիտական դաստիարակության և կրթական ծրագրերի իրականացում </t>
  </si>
  <si>
    <t>ՀՀ արդարադատության նախարարության  պրոբացիայի ծաառայության տեխնիկական հագեցվածության ապահովում</t>
  </si>
  <si>
    <t>Իրավական իրազեկում և տեղեկատվության ապահովում</t>
  </si>
  <si>
    <t>Հրատարակչական,տեղեկատվական և տպագրական ծառայություններ</t>
  </si>
  <si>
    <t>Արդարադատության ոլորտում քաղաքականության,խորհրդատվության, մոնիտորինգի,գնման և աջակցության իրականացուÙ</t>
  </si>
  <si>
    <t>Թարգմանչական ծառայություններ</t>
  </si>
  <si>
    <t>Արդարադատության համակարգի աշխատակիցների վերապատրաստում և հատուկ ուսուցում</t>
  </si>
  <si>
    <t>Հատուկ ծառայողների վերապատրաստում և հատուկ ուսուցում</t>
  </si>
  <si>
    <t>Դատավորների,դատախազների,Արդարադատության ուսումնառությունն ավարտած և դատավորների թեկնածուների ցուցակում գտնվող անձանց,դատական ծառայողների,դատախազության աշխատակազմում ծառայողների և դատական կարգադրիչների վերապատրաստման և հատուկ ուսուցման ծառայություններ</t>
  </si>
  <si>
    <t>Հանրապետական գործադիր մարմիններում հակակոռուպցիոն ծրագրերի իրականացման պատասխանատուների վերապատրաստում</t>
  </si>
  <si>
    <t>Մասնագիտական վերապատրաստում անցնող ունկնդիրներին կրթաթոշակի տրամադրում</t>
  </si>
  <si>
    <t>Հարկադիր կատարման ծառայություններ</t>
  </si>
  <si>
    <t>Հարկադիր կատարման ենթակա ակտերի կատարումն ապահովող ծառայություններ</t>
  </si>
  <si>
    <t>Աջակցություն արդարադատության ոլորտում իրականացվող ծրագրերին</t>
  </si>
  <si>
    <t xml:space="preserve">Ներկայացուցչականության ապահովում և խրախուսում  </t>
  </si>
  <si>
    <t>Աջակցություն հարկադիր կատարման ենթակա ակտերի կատարման ապահովմանը</t>
  </si>
  <si>
    <t>Հարկադիր կատարման ծառայության տեխնիկական հագեցվածության բարելավում</t>
  </si>
  <si>
    <t xml:space="preserve">Աջակցություն օրենսդրության զարգացման և իրավական հետազոտությունների կենտրոնի գործունեությանը </t>
  </si>
  <si>
    <t xml:space="preserve"> Արդարադատության նախարարության տեխնիկական հագեցվածության ապահովում </t>
  </si>
  <si>
    <t>03</t>
  </si>
  <si>
    <t>02</t>
  </si>
  <si>
    <t>05</t>
  </si>
  <si>
    <t>07</t>
  </si>
  <si>
    <t>08</t>
  </si>
  <si>
    <t>09</t>
  </si>
  <si>
    <t>4727 կրթական, մշակութային և այլ նպաստներ բյուջեից</t>
  </si>
  <si>
    <t>4233 աշխատակազմի մասն. զարգաց. Ծառայություններ</t>
  </si>
  <si>
    <t>4217 Արտագերատեսչական ծախսեր</t>
  </si>
  <si>
    <t>4824Պետական հատվածի տարբեր մակարդակների կողմից միմյանց նկատմամաբ կիրառվող տույժեր</t>
  </si>
  <si>
    <r>
      <t>Հավելված N 5.</t>
    </r>
    <r>
      <rPr>
        <sz val="9"/>
        <color theme="1"/>
        <rFont val="GHEA Grapalat"/>
        <family val="3"/>
      </rPr>
      <t xml:space="preserve"> </t>
    </r>
    <r>
      <rPr>
        <b/>
        <sz val="9"/>
        <color theme="1"/>
        <rFont val="GHEA Grapalat"/>
        <family val="3"/>
      </rPr>
      <t>Բյուջետային ծրագրերի գծով ծախսերի բաշխումն ըստ բյուջետային ծախսերի գործառական դասակարգման տարրերի</t>
    </r>
  </si>
  <si>
    <t>Քրեակատարողական հիմնարկների շենքային ապահովվածության բարելավում</t>
  </si>
  <si>
    <t>Քրեակատարողական հիմնարկների շենքային պայմանների բարելավում</t>
  </si>
  <si>
    <t xml:space="preserve"> քրեակատարողական ծառայության տեխնիկական հագեցվածության բարելավում</t>
  </si>
  <si>
    <t xml:space="preserve"> քրեակատարողական ծառայության տեխնիկական կարողությունների բարելավում</t>
  </si>
  <si>
    <t xml:space="preserve"> քրեակատարողական ծառայության տեխնիկական կարողություններիբարելավում</t>
  </si>
  <si>
    <t>Սնանկության գործերով կառավարչական  ծառայությունների ձեռքբերում</t>
  </si>
  <si>
    <t>Քրեակատարողական ծառայության շենքային ապահովվածության և պայմանների բարելավում</t>
  </si>
  <si>
    <t>Քրեակատարողական ծառայության տեխնիկական հագեցվածության բարելավում</t>
  </si>
  <si>
    <t>Հավելված N 8. Բյուջետային ծրագրերի/միջոցառումների գծով ծախսերը՝ վարչատարածքային բաժանմամբ (ըստ մարզերի)</t>
  </si>
  <si>
    <t>2022 թ բյուջե (հազ. դրամ)</t>
  </si>
  <si>
    <t>Երևան</t>
  </si>
  <si>
    <t>Արագածոտն</t>
  </si>
  <si>
    <t>Արմավիր</t>
  </si>
  <si>
    <t>Կոտայք</t>
  </si>
  <si>
    <t>Լոռի</t>
  </si>
  <si>
    <t>Շիրակ</t>
  </si>
  <si>
    <t>Սյունիք</t>
  </si>
  <si>
    <t>Արարատ</t>
  </si>
  <si>
    <t>Գեղարքունիք</t>
  </si>
  <si>
    <t>Վայոց Ձոր</t>
  </si>
  <si>
    <t>Տավուշ</t>
  </si>
  <si>
    <t>Արդարադատության ոլորտում քաղաքականության,խորհրդատվության, մոնիտորինգի,գնման և աջակցության իրականացում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</si>
</sst>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#,##0.0;\(##,##0.0\);\-"/>
    <numFmt numFmtId="166" formatCode="#,##0.0_);\(#,##0.0\)"/>
  </numFmts>
  <fonts count="24">
    <font>
      <sz val="11"/>
      <color theme="1"/>
      <name val="Calibri"/>
      <family val="2"/>
      <charset val="1"/>
      <scheme val="minor"/>
    </font>
    <font>
      <sz val="8"/>
      <name val="GHEA Grapalat"/>
      <family val="3"/>
    </font>
    <font>
      <sz val="8"/>
      <name val="GHEA Grapalat"/>
      <family val="3"/>
    </font>
    <font>
      <sz val="10"/>
      <name val="Arial"/>
      <family val="2"/>
    </font>
    <font>
      <sz val="8"/>
      <name val="Arial Armenian"/>
      <family val="2"/>
    </font>
    <font>
      <sz val="10"/>
      <color theme="1"/>
      <name val="Times New Roman"/>
      <family val="1"/>
    </font>
    <font>
      <sz val="8"/>
      <color theme="1"/>
      <name val="GHEA Grapalat"/>
      <family val="3"/>
    </font>
    <font>
      <sz val="10"/>
      <color theme="1"/>
      <name val="Sylfaen"/>
      <family val="1"/>
    </font>
    <font>
      <i/>
      <sz val="8"/>
      <color rgb="FF000000"/>
      <name val="GHEA Grapalat"/>
      <family val="3"/>
    </font>
    <font>
      <b/>
      <sz val="12"/>
      <color theme="1"/>
      <name val="GHEA Grapalat"/>
      <family val="3"/>
    </font>
    <font>
      <sz val="12"/>
      <color theme="1"/>
      <name val="GHEA Grapalat"/>
      <family val="3"/>
    </font>
    <font>
      <i/>
      <sz val="8"/>
      <color theme="1"/>
      <name val="GHEA Grapalat"/>
      <family val="3"/>
    </font>
    <font>
      <sz val="9"/>
      <color theme="1"/>
      <name val="GHEA Grapalat"/>
      <family val="3"/>
    </font>
    <font>
      <b/>
      <sz val="9"/>
      <color theme="1"/>
      <name val="GHEA Grapalat"/>
      <family val="3"/>
    </font>
    <font>
      <i/>
      <sz val="9"/>
      <color theme="1"/>
      <name val="GHEA Grapalat"/>
      <family val="3"/>
    </font>
    <font>
      <i/>
      <sz val="9"/>
      <color rgb="FF000000"/>
      <name val="GHEA Grapalat"/>
      <family val="3"/>
    </font>
    <font>
      <i/>
      <sz val="8"/>
      <name val="GHEA Grapalat"/>
      <family val="3"/>
    </font>
    <font>
      <i/>
      <sz val="8"/>
      <name val="GHEA Grapalat"/>
      <family val="2"/>
    </font>
    <font>
      <sz val="8"/>
      <name val="GHEA Grapalat"/>
      <family val="2"/>
    </font>
    <font>
      <sz val="9"/>
      <name val="GHEA Grapalat"/>
      <family val="3"/>
    </font>
    <font>
      <i/>
      <sz val="9"/>
      <name val="GHEA Grapalat"/>
      <family val="3"/>
    </font>
    <font>
      <sz val="9"/>
      <color rgb="FFFF0000"/>
      <name val="GHEA Grapalat"/>
      <family val="3"/>
    </font>
    <font>
      <sz val="11"/>
      <color theme="1"/>
      <name val="GHEA Grapalat"/>
      <family val="3"/>
    </font>
    <font>
      <i/>
      <sz val="11"/>
      <color theme="1"/>
      <name val="GHEA Grapalat"/>
      <family val="3"/>
    </font>
  </fonts>
  <fills count="9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6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3" fillId="0" borderId="0"/>
    <xf numFmtId="0" fontId="4" fillId="0" borderId="0">
      <alignment horizontal="left" vertical="top" wrapText="1"/>
    </xf>
    <xf numFmtId="165" fontId="18" fillId="0" borderId="0" applyFill="0" applyBorder="0" applyProtection="0">
      <alignment horizontal="right" vertical="top"/>
    </xf>
  </cellStyleXfs>
  <cellXfs count="187">
    <xf numFmtId="0" fontId="0" fillId="0" borderId="0" xfId="0"/>
    <xf numFmtId="0" fontId="5" fillId="0" borderId="0" xfId="0" applyFont="1" applyAlignment="1">
      <alignment vertical="center" wrapText="1"/>
    </xf>
    <xf numFmtId="0" fontId="9" fillId="0" borderId="0" xfId="0" applyFont="1" applyBorder="1" applyAlignment="1">
      <alignment vertical="center"/>
    </xf>
    <xf numFmtId="0" fontId="6" fillId="2" borderId="1" xfId="0" applyFont="1" applyFill="1" applyBorder="1" applyAlignment="1">
      <alignment horizontal="center" vertical="center" textRotation="90" wrapText="1"/>
    </xf>
    <xf numFmtId="0" fontId="11" fillId="0" borderId="1" xfId="0" applyFont="1" applyBorder="1" applyAlignment="1">
      <alignment vertical="center" wrapText="1"/>
    </xf>
    <xf numFmtId="164" fontId="7" fillId="3" borderId="1" xfId="0" applyNumberFormat="1" applyFont="1" applyFill="1" applyBorder="1" applyAlignment="1">
      <alignment horizontal="center" vertical="center" textRotation="90" wrapText="1"/>
    </xf>
    <xf numFmtId="0" fontId="11" fillId="0" borderId="4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wrapText="1"/>
    </xf>
    <xf numFmtId="0" fontId="11" fillId="3" borderId="3" xfId="0" applyFont="1" applyFill="1" applyBorder="1" applyAlignment="1">
      <alignment vertical="top" wrapText="1"/>
    </xf>
    <xf numFmtId="0" fontId="17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top" wrapText="1"/>
    </xf>
    <xf numFmtId="0" fontId="6" fillId="2" borderId="32" xfId="0" applyFont="1" applyFill="1" applyBorder="1" applyAlignment="1">
      <alignment horizontal="center" vertical="center" textRotation="90" wrapText="1"/>
    </xf>
    <xf numFmtId="164" fontId="7" fillId="3" borderId="32" xfId="0" applyNumberFormat="1" applyFont="1" applyFill="1" applyBorder="1" applyAlignment="1">
      <alignment horizontal="center" vertical="center" textRotation="90" wrapText="1"/>
    </xf>
    <xf numFmtId="0" fontId="11" fillId="0" borderId="1" xfId="0" applyFont="1" applyBorder="1" applyAlignment="1">
      <alignment vertical="top" wrapText="1"/>
    </xf>
    <xf numFmtId="0" fontId="11" fillId="0" borderId="1" xfId="0" applyFont="1" applyFill="1" applyBorder="1" applyAlignment="1">
      <alignment vertical="center" wrapText="1"/>
    </xf>
    <xf numFmtId="0" fontId="11" fillId="0" borderId="6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164" fontId="7" fillId="0" borderId="1" xfId="0" applyNumberFormat="1" applyFont="1" applyFill="1" applyBorder="1" applyAlignment="1">
      <alignment horizontal="center" vertical="center" textRotation="90" wrapText="1"/>
    </xf>
    <xf numFmtId="164" fontId="7" fillId="0" borderId="32" xfId="0" applyNumberFormat="1" applyFont="1" applyFill="1" applyBorder="1" applyAlignment="1">
      <alignment horizontal="center" vertical="center" textRotation="90" wrapText="1"/>
    </xf>
    <xf numFmtId="0" fontId="0" fillId="0" borderId="0" xfId="0" applyFill="1"/>
    <xf numFmtId="165" fontId="19" fillId="0" borderId="32" xfId="5" applyNumberFormat="1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 applyBorder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vertical="center" wrapText="1"/>
    </xf>
    <xf numFmtId="0" fontId="20" fillId="4" borderId="0" xfId="0" applyFont="1" applyFill="1" applyAlignment="1">
      <alignment wrapText="1"/>
    </xf>
    <xf numFmtId="0" fontId="14" fillId="0" borderId="4" xfId="0" applyFont="1" applyBorder="1" applyAlignment="1">
      <alignment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164" fontId="12" fillId="3" borderId="1" xfId="0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4" xfId="0" applyFont="1" applyBorder="1" applyAlignment="1">
      <alignment wrapText="1"/>
    </xf>
    <xf numFmtId="0" fontId="12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/>
    <xf numFmtId="0" fontId="14" fillId="3" borderId="8" xfId="0" applyFont="1" applyFill="1" applyBorder="1" applyAlignment="1">
      <alignment vertical="top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5" fillId="0" borderId="4" xfId="0" applyFont="1" applyBorder="1"/>
    <xf numFmtId="0" fontId="12" fillId="0" borderId="1" xfId="0" applyFont="1" applyBorder="1"/>
    <xf numFmtId="0" fontId="15" fillId="0" borderId="0" xfId="0" applyFont="1" applyAlignment="1">
      <alignment wrapText="1"/>
    </xf>
    <xf numFmtId="164" fontId="12" fillId="0" borderId="1" xfId="0" applyNumberFormat="1" applyFont="1" applyBorder="1" applyAlignment="1">
      <alignment horizontal="center" vertical="center"/>
    </xf>
    <xf numFmtId="165" fontId="19" fillId="0" borderId="32" xfId="5" applyNumberFormat="1" applyFont="1" applyBorder="1" applyAlignment="1">
      <alignment vertical="center"/>
    </xf>
    <xf numFmtId="165" fontId="19" fillId="0" borderId="32" xfId="5" applyNumberFormat="1" applyFont="1" applyBorder="1" applyAlignment="1">
      <alignment horizontal="right" vertical="top"/>
    </xf>
    <xf numFmtId="0" fontId="20" fillId="0" borderId="4" xfId="0" applyFont="1" applyBorder="1" applyAlignment="1">
      <alignment horizontal="left" vertical="top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justify" vertical="center"/>
    </xf>
    <xf numFmtId="0" fontId="12" fillId="0" borderId="0" xfId="0" applyFont="1" applyAlignment="1">
      <alignment horizontal="right" vertical="center"/>
    </xf>
    <xf numFmtId="0" fontId="12" fillId="2" borderId="18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vertical="center" wrapText="1"/>
    </xf>
    <xf numFmtId="164" fontId="12" fillId="4" borderId="1" xfId="0" applyNumberFormat="1" applyFont="1" applyFill="1" applyBorder="1" applyAlignment="1">
      <alignment vertical="center" wrapText="1"/>
    </xf>
    <xf numFmtId="0" fontId="14" fillId="4" borderId="9" xfId="0" applyFont="1" applyFill="1" applyBorder="1" applyAlignment="1">
      <alignment vertical="center" wrapText="1"/>
    </xf>
    <xf numFmtId="0" fontId="12" fillId="4" borderId="11" xfId="0" applyFont="1" applyFill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4" fillId="4" borderId="32" xfId="0" applyFont="1" applyFill="1" applyBorder="1" applyAlignment="1">
      <alignment vertical="center" wrapText="1"/>
    </xf>
    <xf numFmtId="0" fontId="12" fillId="4" borderId="32" xfId="0" applyFont="1" applyFill="1" applyBorder="1" applyAlignment="1">
      <alignment vertical="center" wrapText="1"/>
    </xf>
    <xf numFmtId="164" fontId="12" fillId="4" borderId="32" xfId="0" applyNumberFormat="1" applyFont="1" applyFill="1" applyBorder="1" applyAlignment="1">
      <alignment vertical="center" wrapText="1"/>
    </xf>
    <xf numFmtId="0" fontId="14" fillId="4" borderId="2" xfId="0" applyFont="1" applyFill="1" applyBorder="1" applyAlignment="1">
      <alignment vertical="center" wrapText="1"/>
    </xf>
    <xf numFmtId="0" fontId="12" fillId="4" borderId="2" xfId="0" applyFont="1" applyFill="1" applyBorder="1" applyAlignment="1">
      <alignment vertical="center" wrapText="1"/>
    </xf>
    <xf numFmtId="0" fontId="12" fillId="2" borderId="31" xfId="0" applyFont="1" applyFill="1" applyBorder="1" applyAlignment="1">
      <alignment vertical="center" wrapText="1"/>
    </xf>
    <xf numFmtId="0" fontId="12" fillId="2" borderId="10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36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2" fillId="4" borderId="1" xfId="0" applyFont="1" applyFill="1" applyBorder="1" applyAlignment="1">
      <alignment horizontal="center" vertical="center"/>
    </xf>
    <xf numFmtId="164" fontId="12" fillId="5" borderId="1" xfId="0" applyNumberFormat="1" applyFont="1" applyFill="1" applyBorder="1"/>
    <xf numFmtId="0" fontId="12" fillId="0" borderId="1" xfId="0" applyFont="1" applyBorder="1" applyAlignment="1">
      <alignment horizontal="center"/>
    </xf>
    <xf numFmtId="164" fontId="12" fillId="4" borderId="1" xfId="0" applyNumberFormat="1" applyFont="1" applyFill="1" applyBorder="1" applyAlignment="1">
      <alignment horizontal="center"/>
    </xf>
    <xf numFmtId="0" fontId="0" fillId="0" borderId="32" xfId="0" applyBorder="1"/>
    <xf numFmtId="0" fontId="12" fillId="2" borderId="1" xfId="0" applyFont="1" applyFill="1" applyBorder="1" applyAlignment="1">
      <alignment horizontal="center" vertical="center" wrapText="1"/>
    </xf>
    <xf numFmtId="164" fontId="7" fillId="8" borderId="1" xfId="0" applyNumberFormat="1" applyFont="1" applyFill="1" applyBorder="1" applyAlignment="1">
      <alignment horizontal="center" vertical="center" textRotation="90" wrapText="1"/>
    </xf>
    <xf numFmtId="0" fontId="11" fillId="8" borderId="6" xfId="0" applyFont="1" applyFill="1" applyBorder="1" applyAlignment="1">
      <alignment vertical="center" wrapText="1"/>
    </xf>
    <xf numFmtId="0" fontId="16" fillId="8" borderId="0" xfId="0" applyFont="1" applyFill="1" applyAlignment="1">
      <alignment wrapText="1"/>
    </xf>
    <xf numFmtId="0" fontId="8" fillId="8" borderId="1" xfId="0" applyFont="1" applyFill="1" applyBorder="1" applyAlignment="1">
      <alignment vertical="top" wrapText="1"/>
    </xf>
    <xf numFmtId="0" fontId="8" fillId="8" borderId="1" xfId="0" applyFont="1" applyFill="1" applyBorder="1" applyAlignment="1">
      <alignment wrapText="1"/>
    </xf>
    <xf numFmtId="0" fontId="8" fillId="8" borderId="1" xfId="0" applyFont="1" applyFill="1" applyBorder="1" applyAlignment="1">
      <alignment vertical="center" wrapText="1"/>
    </xf>
    <xf numFmtId="0" fontId="0" fillId="0" borderId="32" xfId="0" applyFill="1" applyBorder="1"/>
    <xf numFmtId="0" fontId="12" fillId="0" borderId="32" xfId="0" applyFont="1" applyBorder="1" applyAlignment="1">
      <alignment horizontal="center" vertical="center"/>
    </xf>
    <xf numFmtId="164" fontId="12" fillId="0" borderId="32" xfId="0" applyNumberFormat="1" applyFont="1" applyBorder="1" applyAlignment="1">
      <alignment horizontal="center" vertical="center"/>
    </xf>
    <xf numFmtId="164" fontId="19" fillId="0" borderId="32" xfId="5" applyNumberFormat="1" applyFont="1" applyBorder="1" applyAlignment="1">
      <alignment horizontal="center" vertical="center"/>
    </xf>
    <xf numFmtId="0" fontId="12" fillId="0" borderId="32" xfId="0" applyFont="1" applyBorder="1"/>
    <xf numFmtId="0" fontId="12" fillId="4" borderId="1" xfId="0" applyFont="1" applyFill="1" applyBorder="1" applyAlignment="1">
      <alignment vertical="center"/>
    </xf>
    <xf numFmtId="165" fontId="19" fillId="4" borderId="32" xfId="5" applyNumberFormat="1" applyFont="1" applyFill="1" applyBorder="1" applyAlignment="1">
      <alignment horizontal="right" vertical="top"/>
    </xf>
    <xf numFmtId="164" fontId="12" fillId="0" borderId="32" xfId="0" applyNumberFormat="1" applyFont="1" applyBorder="1" applyAlignment="1">
      <alignment horizontal="center"/>
    </xf>
    <xf numFmtId="166" fontId="21" fillId="5" borderId="1" xfId="0" applyNumberFormat="1" applyFont="1" applyFill="1" applyBorder="1" applyAlignment="1">
      <alignment vertical="center" wrapText="1"/>
    </xf>
    <xf numFmtId="164" fontId="21" fillId="5" borderId="1" xfId="0" applyNumberFormat="1" applyFont="1" applyFill="1" applyBorder="1" applyAlignment="1">
      <alignment vertical="center" wrapText="1"/>
    </xf>
    <xf numFmtId="165" fontId="12" fillId="5" borderId="1" xfId="0" applyNumberFormat="1" applyFont="1" applyFill="1" applyBorder="1"/>
    <xf numFmtId="0" fontId="19" fillId="5" borderId="1" xfId="0" applyFont="1" applyFill="1" applyBorder="1" applyAlignment="1">
      <alignment vertical="center" wrapText="1"/>
    </xf>
    <xf numFmtId="0" fontId="9" fillId="0" borderId="0" xfId="0" applyFont="1"/>
    <xf numFmtId="0" fontId="22" fillId="2" borderId="32" xfId="0" applyFont="1" applyFill="1" applyBorder="1" applyAlignment="1">
      <alignment horizontal="center" vertical="top" wrapText="1"/>
    </xf>
    <xf numFmtId="0" fontId="22" fillId="2" borderId="32" xfId="0" applyFont="1" applyFill="1" applyBorder="1" applyAlignment="1">
      <alignment horizontal="left" vertical="center" textRotation="90" wrapText="1"/>
    </xf>
    <xf numFmtId="0" fontId="23" fillId="2" borderId="32" xfId="0" applyFont="1" applyFill="1" applyBorder="1" applyAlignment="1">
      <alignment horizontal="left" vertical="center" textRotation="90" wrapText="1"/>
    </xf>
    <xf numFmtId="0" fontId="20" fillId="4" borderId="32" xfId="0" applyFont="1" applyFill="1" applyBorder="1" applyAlignment="1">
      <alignment wrapText="1"/>
    </xf>
    <xf numFmtId="0" fontId="14" fillId="0" borderId="32" xfId="0" applyFont="1" applyBorder="1" applyAlignment="1">
      <alignment vertical="center" wrapText="1"/>
    </xf>
    <xf numFmtId="0" fontId="15" fillId="0" borderId="32" xfId="0" applyFont="1" applyBorder="1" applyAlignment="1">
      <alignment horizontal="left" vertical="center" wrapText="1"/>
    </xf>
    <xf numFmtId="0" fontId="15" fillId="0" borderId="32" xfId="0" applyFont="1" applyBorder="1" applyAlignment="1">
      <alignment wrapText="1"/>
    </xf>
    <xf numFmtId="0" fontId="14" fillId="3" borderId="32" xfId="0" applyFont="1" applyFill="1" applyBorder="1" applyAlignment="1">
      <alignment vertical="top" wrapText="1"/>
    </xf>
    <xf numFmtId="0" fontId="15" fillId="0" borderId="32" xfId="0" applyFont="1" applyBorder="1"/>
    <xf numFmtId="0" fontId="20" fillId="0" borderId="32" xfId="0" applyFont="1" applyBorder="1" applyAlignment="1">
      <alignment horizontal="left" vertical="top" wrapText="1"/>
    </xf>
    <xf numFmtId="164" fontId="0" fillId="0" borderId="32" xfId="0" applyNumberFormat="1" applyBorder="1"/>
    <xf numFmtId="164" fontId="19" fillId="5" borderId="1" xfId="0" applyNumberFormat="1" applyFont="1" applyFill="1" applyBorder="1" applyAlignment="1">
      <alignment vertical="center" wrapText="1"/>
    </xf>
    <xf numFmtId="164" fontId="12" fillId="0" borderId="1" xfId="0" applyNumberFormat="1" applyFont="1" applyBorder="1" applyAlignment="1">
      <alignment vertical="center"/>
    </xf>
    <xf numFmtId="164" fontId="19" fillId="0" borderId="32" xfId="5" applyNumberFormat="1" applyFont="1" applyBorder="1" applyAlignment="1">
      <alignment vertical="center"/>
    </xf>
    <xf numFmtId="164" fontId="19" fillId="0" borderId="32" xfId="5" applyNumberFormat="1" applyFont="1" applyBorder="1" applyAlignment="1">
      <alignment horizontal="right" vertical="top"/>
    </xf>
    <xf numFmtId="164" fontId="12" fillId="4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11" fillId="0" borderId="32" xfId="0" applyFont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0" borderId="1" xfId="0" applyFont="1" applyBorder="1" applyAlignment="1">
      <alignment horizontal="center" vertical="top" wrapText="1"/>
    </xf>
    <xf numFmtId="0" fontId="14" fillId="0" borderId="32" xfId="0" applyFont="1" applyBorder="1" applyAlignment="1">
      <alignment horizontal="center" vertical="top" wrapText="1"/>
    </xf>
    <xf numFmtId="0" fontId="22" fillId="2" borderId="32" xfId="0" applyFont="1" applyFill="1" applyBorder="1" applyAlignment="1">
      <alignment horizontal="center" vertical="top" wrapText="1"/>
    </xf>
    <xf numFmtId="0" fontId="6" fillId="2" borderId="21" xfId="0" applyFont="1" applyFill="1" applyBorder="1" applyAlignment="1">
      <alignment horizontal="center" vertical="top" wrapText="1"/>
    </xf>
    <xf numFmtId="0" fontId="6" fillId="2" borderId="22" xfId="0" applyFont="1" applyFill="1" applyBorder="1" applyAlignment="1">
      <alignment horizontal="center" vertical="top" wrapText="1"/>
    </xf>
    <xf numFmtId="0" fontId="6" fillId="2" borderId="24" xfId="0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center" vertical="top" wrapText="1"/>
    </xf>
    <xf numFmtId="0" fontId="6" fillId="2" borderId="38" xfId="0" applyFont="1" applyFill="1" applyBorder="1" applyAlignment="1">
      <alignment horizontal="center" vertical="top" wrapText="1"/>
    </xf>
    <xf numFmtId="0" fontId="6" fillId="2" borderId="37" xfId="0" applyFont="1" applyFill="1" applyBorder="1" applyAlignment="1">
      <alignment horizontal="center" vertical="top" wrapText="1"/>
    </xf>
    <xf numFmtId="0" fontId="12" fillId="2" borderId="26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vertical="center" wrapText="1"/>
    </xf>
    <xf numFmtId="0" fontId="12" fillId="4" borderId="19" xfId="0" applyFont="1" applyFill="1" applyBorder="1" applyAlignment="1">
      <alignment vertical="center" wrapText="1"/>
    </xf>
    <xf numFmtId="0" fontId="12" fillId="4" borderId="10" xfId="0" applyFont="1" applyFill="1" applyBorder="1" applyAlignment="1">
      <alignment vertical="center" wrapText="1"/>
    </xf>
    <xf numFmtId="0" fontId="12" fillId="4" borderId="20" xfId="0" applyFont="1" applyFill="1" applyBorder="1" applyAlignment="1">
      <alignment vertical="center" wrapText="1"/>
    </xf>
    <xf numFmtId="0" fontId="12" fillId="2" borderId="29" xfId="0" applyFont="1" applyFill="1" applyBorder="1" applyAlignment="1">
      <alignment vertical="center" wrapText="1"/>
    </xf>
    <xf numFmtId="0" fontId="12" fillId="2" borderId="28" xfId="0" applyFont="1" applyFill="1" applyBorder="1" applyAlignment="1">
      <alignment vertical="center" wrapText="1"/>
    </xf>
    <xf numFmtId="0" fontId="12" fillId="2" borderId="25" xfId="0" applyFont="1" applyFill="1" applyBorder="1" applyAlignment="1">
      <alignment vertical="center" wrapText="1"/>
    </xf>
    <xf numFmtId="0" fontId="12" fillId="2" borderId="26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horizontal="center" vertical="top" wrapText="1"/>
    </xf>
    <xf numFmtId="0" fontId="20" fillId="7" borderId="1" xfId="0" applyFont="1" applyFill="1" applyBorder="1" applyAlignment="1">
      <alignment horizont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32" xfId="0" applyFont="1" applyFill="1" applyBorder="1" applyAlignment="1">
      <alignment horizontal="center" vertical="top" wrapText="1"/>
    </xf>
    <xf numFmtId="0" fontId="15" fillId="7" borderId="1" xfId="0" applyFont="1" applyFill="1" applyBorder="1" applyAlignment="1">
      <alignment horizontal="center" wrapText="1"/>
    </xf>
    <xf numFmtId="0" fontId="15" fillId="4" borderId="1" xfId="0" applyFont="1" applyFill="1" applyBorder="1" applyAlignment="1">
      <alignment horizontal="center" wrapText="1"/>
    </xf>
    <xf numFmtId="0" fontId="15" fillId="4" borderId="1" xfId="0" applyFont="1" applyFill="1" applyBorder="1" applyAlignment="1">
      <alignment horizontal="center"/>
    </xf>
    <xf numFmtId="0" fontId="12" fillId="2" borderId="22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wrapText="1"/>
    </xf>
    <xf numFmtId="0" fontId="12" fillId="7" borderId="1" xfId="0" applyFont="1" applyFill="1" applyBorder="1"/>
    <xf numFmtId="0" fontId="12" fillId="4" borderId="1" xfId="0" applyFont="1" applyFill="1" applyBorder="1"/>
    <xf numFmtId="0" fontId="15" fillId="7" borderId="32" xfId="0" applyFont="1" applyFill="1" applyBorder="1" applyAlignment="1">
      <alignment horizontal="center" wrapText="1"/>
    </xf>
    <xf numFmtId="0" fontId="14" fillId="4" borderId="32" xfId="0" applyFont="1" applyFill="1" applyBorder="1" applyAlignment="1">
      <alignment horizontal="center" vertical="center" wrapText="1"/>
    </xf>
    <xf numFmtId="0" fontId="12" fillId="4" borderId="33" xfId="0" applyFont="1" applyFill="1" applyBorder="1" applyAlignment="1">
      <alignment horizontal="center" vertical="top" wrapText="1"/>
    </xf>
    <xf numFmtId="0" fontId="12" fillId="4" borderId="34" xfId="0" applyFont="1" applyFill="1" applyBorder="1" applyAlignment="1">
      <alignment horizontal="center" vertical="top" wrapText="1"/>
    </xf>
    <xf numFmtId="0" fontId="15" fillId="4" borderId="4" xfId="0" applyFont="1" applyFill="1" applyBorder="1" applyAlignment="1">
      <alignment horizontal="center" vertical="top" wrapText="1"/>
    </xf>
    <xf numFmtId="0" fontId="15" fillId="4" borderId="5" xfId="0" applyFont="1" applyFill="1" applyBorder="1" applyAlignment="1">
      <alignment horizontal="center" vertical="top" wrapText="1"/>
    </xf>
    <xf numFmtId="0" fontId="15" fillId="4" borderId="6" xfId="0" applyFont="1" applyFill="1" applyBorder="1" applyAlignment="1">
      <alignment horizontal="center" vertical="top" wrapText="1"/>
    </xf>
    <xf numFmtId="0" fontId="14" fillId="4" borderId="35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2" fillId="4" borderId="28" xfId="0" applyFont="1" applyFill="1" applyBorder="1" applyAlignment="1">
      <alignment horizontal="center" vertical="top" wrapText="1"/>
    </xf>
    <xf numFmtId="0" fontId="12" fillId="4" borderId="17" xfId="0" applyFont="1" applyFill="1" applyBorder="1" applyAlignment="1">
      <alignment horizontal="center" vertical="top" wrapText="1"/>
    </xf>
    <xf numFmtId="0" fontId="15" fillId="6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wrapText="1"/>
    </xf>
    <xf numFmtId="0" fontId="15" fillId="4" borderId="2" xfId="0" applyFont="1" applyFill="1" applyBorder="1" applyAlignment="1">
      <alignment horizontal="center" wrapText="1"/>
    </xf>
    <xf numFmtId="0" fontId="12" fillId="2" borderId="20" xfId="0" applyFont="1" applyFill="1" applyBorder="1" applyAlignment="1">
      <alignment vertical="center" wrapText="1"/>
    </xf>
    <xf numFmtId="0" fontId="12" fillId="2" borderId="19" xfId="0" applyFont="1" applyFill="1" applyBorder="1" applyAlignment="1">
      <alignment vertical="center" wrapText="1"/>
    </xf>
    <xf numFmtId="0" fontId="12" fillId="2" borderId="10" xfId="0" applyFont="1" applyFill="1" applyBorder="1" applyAlignment="1">
      <alignment vertical="center" wrapText="1"/>
    </xf>
    <xf numFmtId="0" fontId="15" fillId="0" borderId="1" xfId="0" applyFont="1" applyBorder="1" applyAlignment="1">
      <alignment horizontal="center" wrapText="1"/>
    </xf>
    <xf numFmtId="0" fontId="15" fillId="6" borderId="1" xfId="0" applyFont="1" applyFill="1" applyBorder="1" applyAlignment="1">
      <alignment horizontal="center" wrapText="1"/>
    </xf>
    <xf numFmtId="0" fontId="20" fillId="6" borderId="1" xfId="0" applyFont="1" applyFill="1" applyBorder="1" applyAlignment="1">
      <alignment horizontal="center" vertical="top" wrapText="1"/>
    </xf>
    <xf numFmtId="0" fontId="15" fillId="6" borderId="4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 wrapText="1"/>
    </xf>
  </cellXfs>
  <cellStyles count="6">
    <cellStyle name="Normal" xfId="0" builtinId="0"/>
    <cellStyle name="Normal 10" xfId="4"/>
    <cellStyle name="Normal 2" xfId="1"/>
    <cellStyle name="Normal 3" xfId="3"/>
    <cellStyle name="Percent 2" xfId="2"/>
    <cellStyle name="SN_241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J64"/>
  <sheetViews>
    <sheetView tabSelected="1" workbookViewId="0">
      <selection activeCell="BU30" sqref="BU30"/>
    </sheetView>
  </sheetViews>
  <sheetFormatPr defaultRowHeight="15"/>
  <cols>
    <col min="1" max="1" width="7" customWidth="1"/>
    <col min="2" max="2" width="6.28515625" customWidth="1"/>
    <col min="3" max="3" width="31.85546875" customWidth="1"/>
    <col min="5" max="5" width="6.140625" customWidth="1"/>
    <col min="6" max="6" width="7.28515625" customWidth="1"/>
    <col min="12" max="13" width="6.42578125" customWidth="1"/>
    <col min="14" max="15" width="7.28515625" customWidth="1"/>
    <col min="44" max="44" width="9.42578125" customWidth="1"/>
    <col min="48" max="48" width="6.140625" customWidth="1"/>
    <col min="49" max="49" width="7.28515625" customWidth="1"/>
    <col min="55" max="56" width="6.42578125" customWidth="1"/>
    <col min="57" max="58" width="7.28515625" customWidth="1"/>
    <col min="87" max="87" width="9.42578125" customWidth="1"/>
    <col min="91" max="91" width="6.140625" customWidth="1"/>
    <col min="92" max="92" width="7.28515625" customWidth="1"/>
    <col min="98" max="99" width="6.42578125" customWidth="1"/>
    <col min="100" max="101" width="7.28515625" customWidth="1"/>
    <col min="130" max="130" width="9.42578125" customWidth="1"/>
    <col min="134" max="134" width="6.140625" customWidth="1"/>
    <col min="135" max="135" width="7.28515625" customWidth="1"/>
    <col min="141" max="142" width="6.42578125" customWidth="1"/>
    <col min="143" max="144" width="7.28515625" customWidth="1"/>
    <col min="173" max="173" width="9.42578125" customWidth="1"/>
    <col min="177" max="177" width="6.140625" customWidth="1"/>
    <col min="178" max="178" width="7.28515625" customWidth="1"/>
    <col min="184" max="185" width="6.42578125" customWidth="1"/>
    <col min="186" max="187" width="7.28515625" customWidth="1"/>
    <col min="216" max="216" width="9.42578125" customWidth="1"/>
  </cols>
  <sheetData>
    <row r="1" spans="1:218" ht="17.25">
      <c r="A1" s="2" t="s">
        <v>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1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</row>
    <row r="2" spans="1:218" ht="22.5" customHeight="1">
      <c r="A2" s="116" t="s">
        <v>2</v>
      </c>
      <c r="B2" s="116"/>
      <c r="C2" s="116" t="s">
        <v>3</v>
      </c>
      <c r="D2" s="116" t="s">
        <v>6</v>
      </c>
      <c r="E2" s="116"/>
      <c r="F2" s="116"/>
      <c r="G2" s="116"/>
      <c r="H2" s="116"/>
      <c r="I2" s="116"/>
      <c r="J2" s="116"/>
      <c r="K2" s="116"/>
      <c r="L2" s="116"/>
      <c r="M2" s="117"/>
      <c r="N2" s="116"/>
      <c r="O2" s="116"/>
      <c r="P2" s="116"/>
      <c r="Q2" s="116"/>
      <c r="R2" s="117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7"/>
      <c r="AJ2" s="116"/>
      <c r="AK2" s="116"/>
      <c r="AL2" s="117"/>
      <c r="AM2" s="116"/>
      <c r="AN2" s="116"/>
      <c r="AO2" s="116"/>
      <c r="AP2" s="116"/>
      <c r="AQ2" s="116"/>
      <c r="AR2" s="116"/>
      <c r="AS2" s="116"/>
      <c r="AT2" s="116"/>
      <c r="AU2" s="116" t="s">
        <v>7</v>
      </c>
      <c r="AV2" s="116"/>
      <c r="AW2" s="116"/>
      <c r="AX2" s="116"/>
      <c r="AY2" s="116"/>
      <c r="AZ2" s="116"/>
      <c r="BA2" s="116"/>
      <c r="BB2" s="116"/>
      <c r="BC2" s="116"/>
      <c r="BD2" s="117"/>
      <c r="BE2" s="116"/>
      <c r="BF2" s="116"/>
      <c r="BG2" s="116"/>
      <c r="BH2" s="116"/>
      <c r="BI2" s="117"/>
      <c r="BJ2" s="116"/>
      <c r="BK2" s="116"/>
      <c r="BL2" s="116"/>
      <c r="BM2" s="116"/>
      <c r="BN2" s="116"/>
      <c r="BO2" s="116"/>
      <c r="BP2" s="116"/>
      <c r="BQ2" s="116"/>
      <c r="BR2" s="116"/>
      <c r="BS2" s="116"/>
      <c r="BT2" s="116"/>
      <c r="BU2" s="116"/>
      <c r="BV2" s="116"/>
      <c r="BW2" s="116"/>
      <c r="BX2" s="116"/>
      <c r="BY2" s="116"/>
      <c r="BZ2" s="117"/>
      <c r="CA2" s="116"/>
      <c r="CB2" s="116"/>
      <c r="CC2" s="117"/>
      <c r="CD2" s="116"/>
      <c r="CE2" s="116"/>
      <c r="CF2" s="116"/>
      <c r="CG2" s="116"/>
      <c r="CH2" s="116"/>
      <c r="CI2" s="116"/>
      <c r="CJ2" s="116"/>
      <c r="CK2" s="116"/>
      <c r="CL2" s="116" t="s">
        <v>8</v>
      </c>
      <c r="CM2" s="116"/>
      <c r="CN2" s="116"/>
      <c r="CO2" s="116"/>
      <c r="CP2" s="116"/>
      <c r="CQ2" s="116"/>
      <c r="CR2" s="116"/>
      <c r="CS2" s="116"/>
      <c r="CT2" s="116"/>
      <c r="CU2" s="117"/>
      <c r="CV2" s="116"/>
      <c r="CW2" s="116"/>
      <c r="CX2" s="116"/>
      <c r="CY2" s="116"/>
      <c r="CZ2" s="117"/>
      <c r="DA2" s="116"/>
      <c r="DB2" s="116"/>
      <c r="DC2" s="116"/>
      <c r="DD2" s="116"/>
      <c r="DE2" s="116"/>
      <c r="DF2" s="116"/>
      <c r="DG2" s="116"/>
      <c r="DH2" s="116"/>
      <c r="DI2" s="116"/>
      <c r="DJ2" s="116"/>
      <c r="DK2" s="116"/>
      <c r="DL2" s="116"/>
      <c r="DM2" s="116"/>
      <c r="DN2" s="116"/>
      <c r="DO2" s="116"/>
      <c r="DP2" s="116"/>
      <c r="DQ2" s="117"/>
      <c r="DR2" s="116"/>
      <c r="DS2" s="116"/>
      <c r="DT2" s="117"/>
      <c r="DU2" s="116"/>
      <c r="DV2" s="116"/>
      <c r="DW2" s="116"/>
      <c r="DX2" s="116"/>
      <c r="DY2" s="116"/>
      <c r="DZ2" s="116"/>
      <c r="EA2" s="116"/>
      <c r="EB2" s="116"/>
      <c r="EC2" s="116" t="s">
        <v>9</v>
      </c>
      <c r="ED2" s="116"/>
      <c r="EE2" s="116"/>
      <c r="EF2" s="116"/>
      <c r="EG2" s="116"/>
      <c r="EH2" s="116"/>
      <c r="EI2" s="116"/>
      <c r="EJ2" s="116"/>
      <c r="EK2" s="116"/>
      <c r="EL2" s="117"/>
      <c r="EM2" s="116"/>
      <c r="EN2" s="116"/>
      <c r="EO2" s="116"/>
      <c r="EP2" s="116"/>
      <c r="EQ2" s="117"/>
      <c r="ER2" s="116"/>
      <c r="ES2" s="116"/>
      <c r="ET2" s="116"/>
      <c r="EU2" s="116"/>
      <c r="EV2" s="116"/>
      <c r="EW2" s="116"/>
      <c r="EX2" s="116"/>
      <c r="EY2" s="116"/>
      <c r="EZ2" s="116"/>
      <c r="FA2" s="116"/>
      <c r="FB2" s="116"/>
      <c r="FC2" s="116"/>
      <c r="FD2" s="116"/>
      <c r="FE2" s="116"/>
      <c r="FF2" s="116"/>
      <c r="FG2" s="116"/>
      <c r="FH2" s="117"/>
      <c r="FI2" s="116"/>
      <c r="FJ2" s="116"/>
      <c r="FK2" s="117"/>
      <c r="FL2" s="116"/>
      <c r="FM2" s="116"/>
      <c r="FN2" s="116"/>
      <c r="FO2" s="116"/>
      <c r="FP2" s="116"/>
      <c r="FQ2" s="116"/>
      <c r="FR2" s="116"/>
      <c r="FS2" s="116"/>
      <c r="FT2" s="116" t="s">
        <v>10</v>
      </c>
      <c r="FU2" s="116"/>
      <c r="FV2" s="116"/>
      <c r="FW2" s="116"/>
      <c r="FX2" s="116"/>
      <c r="FY2" s="116"/>
      <c r="FZ2" s="116"/>
      <c r="GA2" s="116"/>
      <c r="GB2" s="116"/>
      <c r="GC2" s="117"/>
      <c r="GD2" s="116"/>
      <c r="GE2" s="116"/>
      <c r="GF2" s="116"/>
      <c r="GG2" s="116"/>
      <c r="GH2" s="117"/>
      <c r="GI2" s="116"/>
      <c r="GJ2" s="116"/>
      <c r="GK2" s="116"/>
      <c r="GL2" s="116"/>
      <c r="GM2" s="116"/>
      <c r="GN2" s="116"/>
      <c r="GO2" s="116"/>
      <c r="GP2" s="116"/>
      <c r="GQ2" s="116"/>
      <c r="GR2" s="116"/>
      <c r="GS2" s="116"/>
      <c r="GT2" s="116"/>
      <c r="GU2" s="116"/>
      <c r="GV2" s="116"/>
      <c r="GW2" s="116"/>
      <c r="GX2" s="116"/>
      <c r="GY2" s="117"/>
      <c r="GZ2" s="116"/>
      <c r="HA2" s="116"/>
      <c r="HB2" s="117"/>
      <c r="HC2" s="116"/>
      <c r="HD2" s="116"/>
      <c r="HE2" s="116"/>
      <c r="HF2" s="116"/>
      <c r="HG2" s="116"/>
      <c r="HH2" s="116"/>
      <c r="HI2" s="116"/>
      <c r="HJ2" s="116"/>
    </row>
    <row r="3" spans="1:218" ht="112.5" customHeight="1">
      <c r="A3" s="116"/>
      <c r="B3" s="116"/>
      <c r="C3" s="116"/>
      <c r="D3" s="3" t="s">
        <v>0</v>
      </c>
      <c r="E3" s="3" t="s">
        <v>39</v>
      </c>
      <c r="F3" s="3" t="s">
        <v>40</v>
      </c>
      <c r="G3" s="3" t="s">
        <v>41</v>
      </c>
      <c r="H3" s="3" t="s">
        <v>42</v>
      </c>
      <c r="I3" s="3" t="s">
        <v>43</v>
      </c>
      <c r="J3" s="3" t="s">
        <v>44</v>
      </c>
      <c r="K3" s="3" t="s">
        <v>45</v>
      </c>
      <c r="L3" s="3" t="s">
        <v>46</v>
      </c>
      <c r="M3" s="17" t="s">
        <v>116</v>
      </c>
      <c r="N3" s="3" t="s">
        <v>47</v>
      </c>
      <c r="O3" s="3" t="s">
        <v>58</v>
      </c>
      <c r="P3" s="3" t="s">
        <v>48</v>
      </c>
      <c r="Q3" s="3" t="s">
        <v>49</v>
      </c>
      <c r="R3" s="17" t="s">
        <v>115</v>
      </c>
      <c r="S3" s="3" t="s">
        <v>50</v>
      </c>
      <c r="T3" s="3" t="s">
        <v>51</v>
      </c>
      <c r="U3" s="3" t="s">
        <v>59</v>
      </c>
      <c r="V3" s="3" t="s">
        <v>52</v>
      </c>
      <c r="W3" s="3" t="s">
        <v>53</v>
      </c>
      <c r="X3" s="3" t="s">
        <v>54</v>
      </c>
      <c r="Y3" s="3" t="s">
        <v>55</v>
      </c>
      <c r="Z3" s="3" t="s">
        <v>56</v>
      </c>
      <c r="AA3" s="3" t="s">
        <v>57</v>
      </c>
      <c r="AB3" s="3" t="s">
        <v>60</v>
      </c>
      <c r="AC3" s="3" t="s">
        <v>61</v>
      </c>
      <c r="AD3" s="3" t="s">
        <v>62</v>
      </c>
      <c r="AE3" s="3" t="s">
        <v>63</v>
      </c>
      <c r="AF3" s="3" t="s">
        <v>64</v>
      </c>
      <c r="AG3" s="3" t="s">
        <v>65</v>
      </c>
      <c r="AH3" s="3" t="s">
        <v>66</v>
      </c>
      <c r="AI3" s="17" t="s">
        <v>114</v>
      </c>
      <c r="AJ3" s="3" t="s">
        <v>67</v>
      </c>
      <c r="AK3" s="3" t="s">
        <v>68</v>
      </c>
      <c r="AL3" s="17" t="s">
        <v>117</v>
      </c>
      <c r="AM3" s="3" t="s">
        <v>69</v>
      </c>
      <c r="AN3" s="3" t="s">
        <v>70</v>
      </c>
      <c r="AO3" s="3" t="s">
        <v>71</v>
      </c>
      <c r="AP3" s="3" t="s">
        <v>72</v>
      </c>
      <c r="AQ3" s="3" t="s">
        <v>73</v>
      </c>
      <c r="AR3" s="3" t="s">
        <v>74</v>
      </c>
      <c r="AS3" s="3" t="s">
        <v>75</v>
      </c>
      <c r="AT3" s="3" t="s">
        <v>76</v>
      </c>
      <c r="AU3" s="3" t="s">
        <v>0</v>
      </c>
      <c r="AV3" s="3" t="s">
        <v>39</v>
      </c>
      <c r="AW3" s="3" t="s">
        <v>40</v>
      </c>
      <c r="AX3" s="3" t="s">
        <v>41</v>
      </c>
      <c r="AY3" s="3" t="s">
        <v>42</v>
      </c>
      <c r="AZ3" s="3" t="s">
        <v>43</v>
      </c>
      <c r="BA3" s="3" t="s">
        <v>44</v>
      </c>
      <c r="BB3" s="3" t="s">
        <v>45</v>
      </c>
      <c r="BC3" s="3" t="s">
        <v>46</v>
      </c>
      <c r="BD3" s="17" t="s">
        <v>116</v>
      </c>
      <c r="BE3" s="3" t="s">
        <v>47</v>
      </c>
      <c r="BF3" s="3" t="s">
        <v>58</v>
      </c>
      <c r="BG3" s="3" t="s">
        <v>48</v>
      </c>
      <c r="BH3" s="3" t="s">
        <v>49</v>
      </c>
      <c r="BI3" s="17" t="s">
        <v>115</v>
      </c>
      <c r="BJ3" s="3" t="s">
        <v>50</v>
      </c>
      <c r="BK3" s="3" t="s">
        <v>51</v>
      </c>
      <c r="BL3" s="3" t="s">
        <v>59</v>
      </c>
      <c r="BM3" s="3" t="s">
        <v>52</v>
      </c>
      <c r="BN3" s="3" t="s">
        <v>53</v>
      </c>
      <c r="BO3" s="3" t="s">
        <v>54</v>
      </c>
      <c r="BP3" s="3" t="s">
        <v>55</v>
      </c>
      <c r="BQ3" s="3" t="s">
        <v>56</v>
      </c>
      <c r="BR3" s="3" t="s">
        <v>57</v>
      </c>
      <c r="BS3" s="3" t="s">
        <v>60</v>
      </c>
      <c r="BT3" s="3" t="s">
        <v>61</v>
      </c>
      <c r="BU3" s="3" t="s">
        <v>62</v>
      </c>
      <c r="BV3" s="3" t="s">
        <v>63</v>
      </c>
      <c r="BW3" s="3" t="s">
        <v>64</v>
      </c>
      <c r="BX3" s="3" t="s">
        <v>65</v>
      </c>
      <c r="BY3" s="3" t="s">
        <v>66</v>
      </c>
      <c r="BZ3" s="17" t="s">
        <v>114</v>
      </c>
      <c r="CA3" s="3" t="s">
        <v>67</v>
      </c>
      <c r="CB3" s="3" t="s">
        <v>68</v>
      </c>
      <c r="CC3" s="17" t="s">
        <v>117</v>
      </c>
      <c r="CD3" s="3" t="s">
        <v>69</v>
      </c>
      <c r="CE3" s="3" t="s">
        <v>70</v>
      </c>
      <c r="CF3" s="3" t="s">
        <v>71</v>
      </c>
      <c r="CG3" s="3" t="s">
        <v>72</v>
      </c>
      <c r="CH3" s="3" t="s">
        <v>73</v>
      </c>
      <c r="CI3" s="3" t="s">
        <v>74</v>
      </c>
      <c r="CJ3" s="3" t="s">
        <v>75</v>
      </c>
      <c r="CK3" s="3" t="s">
        <v>76</v>
      </c>
      <c r="CL3" s="3" t="s">
        <v>0</v>
      </c>
      <c r="CM3" s="3" t="s">
        <v>39</v>
      </c>
      <c r="CN3" s="3" t="s">
        <v>40</v>
      </c>
      <c r="CO3" s="3" t="s">
        <v>41</v>
      </c>
      <c r="CP3" s="3" t="s">
        <v>42</v>
      </c>
      <c r="CQ3" s="3" t="s">
        <v>43</v>
      </c>
      <c r="CR3" s="3" t="s">
        <v>44</v>
      </c>
      <c r="CS3" s="3" t="s">
        <v>45</v>
      </c>
      <c r="CT3" s="3" t="s">
        <v>46</v>
      </c>
      <c r="CU3" s="17" t="s">
        <v>116</v>
      </c>
      <c r="CV3" s="3" t="s">
        <v>47</v>
      </c>
      <c r="CW3" s="3" t="s">
        <v>58</v>
      </c>
      <c r="CX3" s="3" t="s">
        <v>48</v>
      </c>
      <c r="CY3" s="3" t="s">
        <v>49</v>
      </c>
      <c r="CZ3" s="17" t="s">
        <v>115</v>
      </c>
      <c r="DA3" s="3" t="s">
        <v>50</v>
      </c>
      <c r="DB3" s="3" t="s">
        <v>51</v>
      </c>
      <c r="DC3" s="3" t="s">
        <v>59</v>
      </c>
      <c r="DD3" s="3" t="s">
        <v>52</v>
      </c>
      <c r="DE3" s="3" t="s">
        <v>53</v>
      </c>
      <c r="DF3" s="3" t="s">
        <v>54</v>
      </c>
      <c r="DG3" s="3" t="s">
        <v>55</v>
      </c>
      <c r="DH3" s="3" t="s">
        <v>56</v>
      </c>
      <c r="DI3" s="3" t="s">
        <v>57</v>
      </c>
      <c r="DJ3" s="3" t="s">
        <v>60</v>
      </c>
      <c r="DK3" s="3" t="s">
        <v>61</v>
      </c>
      <c r="DL3" s="3" t="s">
        <v>62</v>
      </c>
      <c r="DM3" s="3" t="s">
        <v>63</v>
      </c>
      <c r="DN3" s="3" t="s">
        <v>64</v>
      </c>
      <c r="DO3" s="3" t="s">
        <v>65</v>
      </c>
      <c r="DP3" s="3" t="s">
        <v>66</v>
      </c>
      <c r="DQ3" s="17" t="s">
        <v>114</v>
      </c>
      <c r="DR3" s="3" t="s">
        <v>67</v>
      </c>
      <c r="DS3" s="3" t="s">
        <v>68</v>
      </c>
      <c r="DT3" s="17" t="s">
        <v>117</v>
      </c>
      <c r="DU3" s="3" t="s">
        <v>69</v>
      </c>
      <c r="DV3" s="3" t="s">
        <v>70</v>
      </c>
      <c r="DW3" s="3" t="s">
        <v>71</v>
      </c>
      <c r="DX3" s="3" t="s">
        <v>72</v>
      </c>
      <c r="DY3" s="3" t="s">
        <v>73</v>
      </c>
      <c r="DZ3" s="3" t="s">
        <v>74</v>
      </c>
      <c r="EA3" s="3" t="s">
        <v>75</v>
      </c>
      <c r="EB3" s="3" t="s">
        <v>76</v>
      </c>
      <c r="EC3" s="3" t="s">
        <v>0</v>
      </c>
      <c r="ED3" s="3" t="s">
        <v>39</v>
      </c>
      <c r="EE3" s="3" t="s">
        <v>40</v>
      </c>
      <c r="EF3" s="3" t="s">
        <v>41</v>
      </c>
      <c r="EG3" s="3" t="s">
        <v>42</v>
      </c>
      <c r="EH3" s="3" t="s">
        <v>43</v>
      </c>
      <c r="EI3" s="3" t="s">
        <v>44</v>
      </c>
      <c r="EJ3" s="3" t="s">
        <v>45</v>
      </c>
      <c r="EK3" s="3" t="s">
        <v>46</v>
      </c>
      <c r="EL3" s="17" t="s">
        <v>116</v>
      </c>
      <c r="EM3" s="3" t="s">
        <v>47</v>
      </c>
      <c r="EN3" s="3" t="s">
        <v>58</v>
      </c>
      <c r="EO3" s="3" t="s">
        <v>48</v>
      </c>
      <c r="EP3" s="3" t="s">
        <v>49</v>
      </c>
      <c r="EQ3" s="17" t="s">
        <v>115</v>
      </c>
      <c r="ER3" s="3" t="s">
        <v>50</v>
      </c>
      <c r="ES3" s="3" t="s">
        <v>51</v>
      </c>
      <c r="ET3" s="3" t="s">
        <v>59</v>
      </c>
      <c r="EU3" s="3" t="s">
        <v>52</v>
      </c>
      <c r="EV3" s="3" t="s">
        <v>53</v>
      </c>
      <c r="EW3" s="3" t="s">
        <v>54</v>
      </c>
      <c r="EX3" s="3" t="s">
        <v>55</v>
      </c>
      <c r="EY3" s="3" t="s">
        <v>56</v>
      </c>
      <c r="EZ3" s="3" t="s">
        <v>57</v>
      </c>
      <c r="FA3" s="3" t="s">
        <v>60</v>
      </c>
      <c r="FB3" s="3" t="s">
        <v>61</v>
      </c>
      <c r="FC3" s="3" t="s">
        <v>62</v>
      </c>
      <c r="FD3" s="3" t="s">
        <v>63</v>
      </c>
      <c r="FE3" s="3" t="s">
        <v>64</v>
      </c>
      <c r="FF3" s="3" t="s">
        <v>65</v>
      </c>
      <c r="FG3" s="3" t="s">
        <v>66</v>
      </c>
      <c r="FH3" s="17" t="s">
        <v>114</v>
      </c>
      <c r="FI3" s="3" t="s">
        <v>67</v>
      </c>
      <c r="FJ3" s="3" t="s">
        <v>68</v>
      </c>
      <c r="FK3" s="17" t="s">
        <v>117</v>
      </c>
      <c r="FL3" s="3" t="s">
        <v>69</v>
      </c>
      <c r="FM3" s="3" t="s">
        <v>70</v>
      </c>
      <c r="FN3" s="3" t="s">
        <v>71</v>
      </c>
      <c r="FO3" s="3" t="s">
        <v>72</v>
      </c>
      <c r="FP3" s="3" t="s">
        <v>73</v>
      </c>
      <c r="FQ3" s="3" t="s">
        <v>74</v>
      </c>
      <c r="FR3" s="3" t="s">
        <v>75</v>
      </c>
      <c r="FS3" s="3" t="s">
        <v>76</v>
      </c>
      <c r="FT3" s="3" t="s">
        <v>0</v>
      </c>
      <c r="FU3" s="3" t="s">
        <v>39</v>
      </c>
      <c r="FV3" s="3" t="s">
        <v>40</v>
      </c>
      <c r="FW3" s="3" t="s">
        <v>41</v>
      </c>
      <c r="FX3" s="3" t="s">
        <v>42</v>
      </c>
      <c r="FY3" s="3" t="s">
        <v>43</v>
      </c>
      <c r="FZ3" s="3" t="s">
        <v>44</v>
      </c>
      <c r="GA3" s="3" t="s">
        <v>45</v>
      </c>
      <c r="GB3" s="3" t="s">
        <v>46</v>
      </c>
      <c r="GC3" s="17" t="s">
        <v>116</v>
      </c>
      <c r="GD3" s="3" t="s">
        <v>47</v>
      </c>
      <c r="GE3" s="3" t="s">
        <v>58</v>
      </c>
      <c r="GF3" s="3" t="s">
        <v>48</v>
      </c>
      <c r="GG3" s="3" t="s">
        <v>49</v>
      </c>
      <c r="GH3" s="17" t="s">
        <v>115</v>
      </c>
      <c r="GI3" s="3" t="s">
        <v>50</v>
      </c>
      <c r="GJ3" s="3" t="s">
        <v>51</v>
      </c>
      <c r="GK3" s="3" t="s">
        <v>59</v>
      </c>
      <c r="GL3" s="3" t="s">
        <v>52</v>
      </c>
      <c r="GM3" s="3" t="s">
        <v>53</v>
      </c>
      <c r="GN3" s="3" t="s">
        <v>54</v>
      </c>
      <c r="GO3" s="3" t="s">
        <v>55</v>
      </c>
      <c r="GP3" s="3" t="s">
        <v>56</v>
      </c>
      <c r="GQ3" s="3" t="s">
        <v>57</v>
      </c>
      <c r="GR3" s="3" t="s">
        <v>60</v>
      </c>
      <c r="GS3" s="3" t="s">
        <v>61</v>
      </c>
      <c r="GT3" s="3" t="s">
        <v>62</v>
      </c>
      <c r="GU3" s="3" t="s">
        <v>63</v>
      </c>
      <c r="GV3" s="3" t="s">
        <v>64</v>
      </c>
      <c r="GW3" s="3" t="s">
        <v>65</v>
      </c>
      <c r="GX3" s="3" t="s">
        <v>66</v>
      </c>
      <c r="GY3" s="17" t="s">
        <v>114</v>
      </c>
      <c r="GZ3" s="3" t="s">
        <v>67</v>
      </c>
      <c r="HA3" s="3" t="s">
        <v>68</v>
      </c>
      <c r="HB3" s="17" t="s">
        <v>117</v>
      </c>
      <c r="HC3" s="3" t="s">
        <v>69</v>
      </c>
      <c r="HD3" s="3" t="s">
        <v>70</v>
      </c>
      <c r="HE3" s="3" t="s">
        <v>71</v>
      </c>
      <c r="HF3" s="3" t="s">
        <v>72</v>
      </c>
      <c r="HG3" s="3" t="s">
        <v>73</v>
      </c>
      <c r="HH3" s="3" t="s">
        <v>74</v>
      </c>
      <c r="HI3" s="3" t="s">
        <v>75</v>
      </c>
      <c r="HJ3" s="3" t="s">
        <v>76</v>
      </c>
    </row>
    <row r="4" spans="1:218" ht="66" customHeight="1">
      <c r="A4" s="118">
        <v>1057</v>
      </c>
      <c r="B4" s="82"/>
      <c r="C4" s="83" t="s">
        <v>78</v>
      </c>
      <c r="D4" s="81">
        <f>D5+D6+D7+D8</f>
        <v>1736156.3499999996</v>
      </c>
      <c r="E4" s="81">
        <f t="shared" ref="E4:BP4" si="0">E5+E6+E7+E8</f>
        <v>1378348.45</v>
      </c>
      <c r="F4" s="81">
        <f t="shared" si="0"/>
        <v>0</v>
      </c>
      <c r="G4" s="81">
        <f t="shared" si="0"/>
        <v>116928.5</v>
      </c>
      <c r="H4" s="81">
        <f t="shared" si="0"/>
        <v>18822</v>
      </c>
      <c r="I4" s="81">
        <f t="shared" si="0"/>
        <v>924.8</v>
      </c>
      <c r="J4" s="81">
        <f t="shared" si="0"/>
        <v>18791.100000000002</v>
      </c>
      <c r="K4" s="81">
        <f t="shared" si="0"/>
        <v>787</v>
      </c>
      <c r="L4" s="81">
        <f t="shared" si="0"/>
        <v>1898</v>
      </c>
      <c r="M4" s="81">
        <f t="shared" si="0"/>
        <v>0</v>
      </c>
      <c r="N4" s="81">
        <f t="shared" si="0"/>
        <v>8080.2</v>
      </c>
      <c r="O4" s="81">
        <f t="shared" si="0"/>
        <v>0</v>
      </c>
      <c r="P4" s="81">
        <f t="shared" si="0"/>
        <v>1025</v>
      </c>
      <c r="Q4" s="81">
        <f t="shared" si="0"/>
        <v>54016.6</v>
      </c>
      <c r="R4" s="81">
        <f t="shared" si="0"/>
        <v>0</v>
      </c>
      <c r="S4" s="81">
        <f t="shared" si="0"/>
        <v>292.7</v>
      </c>
      <c r="T4" s="81">
        <f t="shared" si="0"/>
        <v>0</v>
      </c>
      <c r="U4" s="81">
        <f t="shared" si="0"/>
        <v>0</v>
      </c>
      <c r="V4" s="81">
        <f t="shared" si="0"/>
        <v>1514.5</v>
      </c>
      <c r="W4" s="81">
        <f t="shared" si="0"/>
        <v>3449.9</v>
      </c>
      <c r="X4" s="81">
        <f t="shared" si="0"/>
        <v>190</v>
      </c>
      <c r="Y4" s="81">
        <f t="shared" si="0"/>
        <v>0</v>
      </c>
      <c r="Z4" s="81">
        <f t="shared" si="0"/>
        <v>4615.5</v>
      </c>
      <c r="AA4" s="81">
        <f t="shared" si="0"/>
        <v>16407.8</v>
      </c>
      <c r="AB4" s="81">
        <f t="shared" si="0"/>
        <v>20769.900000000001</v>
      </c>
      <c r="AC4" s="81">
        <f t="shared" si="0"/>
        <v>0</v>
      </c>
      <c r="AD4" s="81">
        <f t="shared" si="0"/>
        <v>500.09999999999997</v>
      </c>
      <c r="AE4" s="81">
        <f t="shared" si="0"/>
        <v>0</v>
      </c>
      <c r="AF4" s="81">
        <f t="shared" si="0"/>
        <v>0</v>
      </c>
      <c r="AG4" s="81">
        <f t="shared" si="0"/>
        <v>0</v>
      </c>
      <c r="AH4" s="81">
        <f t="shared" si="0"/>
        <v>0</v>
      </c>
      <c r="AI4" s="81">
        <f t="shared" si="0"/>
        <v>0</v>
      </c>
      <c r="AJ4" s="81">
        <f t="shared" si="0"/>
        <v>0</v>
      </c>
      <c r="AK4" s="81">
        <f t="shared" si="0"/>
        <v>393.5</v>
      </c>
      <c r="AL4" s="81">
        <f t="shared" si="0"/>
        <v>0</v>
      </c>
      <c r="AM4" s="81">
        <f t="shared" si="0"/>
        <v>0</v>
      </c>
      <c r="AN4" s="81">
        <f t="shared" si="0"/>
        <v>0</v>
      </c>
      <c r="AO4" s="81">
        <f t="shared" si="0"/>
        <v>0</v>
      </c>
      <c r="AP4" s="81">
        <f t="shared" si="0"/>
        <v>0</v>
      </c>
      <c r="AQ4" s="81">
        <f t="shared" si="0"/>
        <v>0</v>
      </c>
      <c r="AR4" s="81">
        <f t="shared" si="0"/>
        <v>88400.8</v>
      </c>
      <c r="AS4" s="81">
        <f t="shared" si="0"/>
        <v>0</v>
      </c>
      <c r="AT4" s="81">
        <f t="shared" si="0"/>
        <v>0</v>
      </c>
      <c r="AU4" s="81">
        <f>AU5+AU6+AU7+AU8</f>
        <v>1318909.1999999995</v>
      </c>
      <c r="AV4" s="81">
        <f t="shared" si="0"/>
        <v>1054732.8999999999</v>
      </c>
      <c r="AW4" s="81">
        <f t="shared" si="0"/>
        <v>12524.8</v>
      </c>
      <c r="AX4" s="81">
        <f t="shared" si="0"/>
        <v>87021.5</v>
      </c>
      <c r="AY4" s="81">
        <f t="shared" si="0"/>
        <v>24689.9</v>
      </c>
      <c r="AZ4" s="81">
        <f t="shared" si="0"/>
        <v>459.5</v>
      </c>
      <c r="BA4" s="81">
        <f t="shared" si="0"/>
        <v>18036.8</v>
      </c>
      <c r="BB4" s="81">
        <f t="shared" si="0"/>
        <v>460</v>
      </c>
      <c r="BC4" s="81">
        <f t="shared" si="0"/>
        <v>341.9</v>
      </c>
      <c r="BD4" s="81">
        <f t="shared" si="0"/>
        <v>0</v>
      </c>
      <c r="BE4" s="81">
        <f t="shared" si="0"/>
        <v>6900</v>
      </c>
      <c r="BF4" s="81">
        <f t="shared" si="0"/>
        <v>0</v>
      </c>
      <c r="BG4" s="81">
        <f t="shared" si="0"/>
        <v>2281.1999999999998</v>
      </c>
      <c r="BH4" s="81">
        <f t="shared" si="0"/>
        <v>49533</v>
      </c>
      <c r="BI4" s="81">
        <f t="shared" si="0"/>
        <v>0</v>
      </c>
      <c r="BJ4" s="81">
        <f t="shared" si="0"/>
        <v>395</v>
      </c>
      <c r="BK4" s="81">
        <f t="shared" si="0"/>
        <v>0</v>
      </c>
      <c r="BL4" s="81">
        <f t="shared" si="0"/>
        <v>0</v>
      </c>
      <c r="BM4" s="81">
        <f t="shared" si="0"/>
        <v>1515</v>
      </c>
      <c r="BN4" s="81">
        <f t="shared" si="0"/>
        <v>3940</v>
      </c>
      <c r="BO4" s="81">
        <f t="shared" si="0"/>
        <v>300</v>
      </c>
      <c r="BP4" s="81">
        <f t="shared" si="0"/>
        <v>0</v>
      </c>
      <c r="BQ4" s="81">
        <f t="shared" ref="BQ4:EB4" si="1">BQ5+BQ6+BQ7+BQ8</f>
        <v>3901.1</v>
      </c>
      <c r="BR4" s="81">
        <f t="shared" si="1"/>
        <v>14213.699999999999</v>
      </c>
      <c r="BS4" s="81">
        <f t="shared" si="1"/>
        <v>9836</v>
      </c>
      <c r="BT4" s="81">
        <f t="shared" si="1"/>
        <v>0</v>
      </c>
      <c r="BU4" s="81">
        <f t="shared" si="1"/>
        <v>814.30000000000007</v>
      </c>
      <c r="BV4" s="81">
        <f t="shared" si="1"/>
        <v>0</v>
      </c>
      <c r="BW4" s="81">
        <f t="shared" si="1"/>
        <v>5606.2</v>
      </c>
      <c r="BX4" s="81">
        <f t="shared" si="1"/>
        <v>0</v>
      </c>
      <c r="BY4" s="81">
        <f t="shared" si="1"/>
        <v>0</v>
      </c>
      <c r="BZ4" s="81">
        <f t="shared" si="1"/>
        <v>0</v>
      </c>
      <c r="CA4" s="81">
        <f t="shared" si="1"/>
        <v>0</v>
      </c>
      <c r="CB4" s="81">
        <f t="shared" si="1"/>
        <v>407.4</v>
      </c>
      <c r="CC4" s="81">
        <f t="shared" si="1"/>
        <v>0</v>
      </c>
      <c r="CD4" s="81">
        <f t="shared" si="1"/>
        <v>0</v>
      </c>
      <c r="CE4" s="81">
        <f t="shared" si="1"/>
        <v>0</v>
      </c>
      <c r="CF4" s="81">
        <f t="shared" si="1"/>
        <v>0</v>
      </c>
      <c r="CG4" s="81">
        <f t="shared" si="1"/>
        <v>0</v>
      </c>
      <c r="CH4" s="81">
        <f t="shared" si="1"/>
        <v>0</v>
      </c>
      <c r="CI4" s="81">
        <f t="shared" si="1"/>
        <v>20999</v>
      </c>
      <c r="CJ4" s="81">
        <f t="shared" si="1"/>
        <v>0</v>
      </c>
      <c r="CK4" s="81">
        <f t="shared" si="1"/>
        <v>0</v>
      </c>
      <c r="CL4" s="81">
        <f t="shared" si="1"/>
        <v>1511011.2</v>
      </c>
      <c r="CM4" s="81">
        <f t="shared" si="1"/>
        <v>1097972.3</v>
      </c>
      <c r="CN4" s="81">
        <f t="shared" si="1"/>
        <v>8383.6</v>
      </c>
      <c r="CO4" s="81">
        <f t="shared" si="1"/>
        <v>87894.200000000012</v>
      </c>
      <c r="CP4" s="81">
        <f t="shared" si="1"/>
        <v>36752.1</v>
      </c>
      <c r="CQ4" s="81">
        <f t="shared" si="1"/>
        <v>459.5</v>
      </c>
      <c r="CR4" s="81">
        <f t="shared" si="1"/>
        <v>18611.900000000001</v>
      </c>
      <c r="CS4" s="81">
        <f t="shared" si="1"/>
        <v>500</v>
      </c>
      <c r="CT4" s="81">
        <f t="shared" si="1"/>
        <v>531</v>
      </c>
      <c r="CU4" s="81">
        <f t="shared" si="1"/>
        <v>0</v>
      </c>
      <c r="CV4" s="81">
        <f t="shared" si="1"/>
        <v>6900</v>
      </c>
      <c r="CW4" s="81">
        <f t="shared" si="1"/>
        <v>0</v>
      </c>
      <c r="CX4" s="81">
        <f t="shared" si="1"/>
        <v>1520</v>
      </c>
      <c r="CY4" s="81">
        <f t="shared" si="1"/>
        <v>185773</v>
      </c>
      <c r="CZ4" s="81">
        <f t="shared" si="1"/>
        <v>0</v>
      </c>
      <c r="DA4" s="81">
        <f t="shared" si="1"/>
        <v>395</v>
      </c>
      <c r="DB4" s="81">
        <f t="shared" si="1"/>
        <v>0</v>
      </c>
      <c r="DC4" s="81">
        <f t="shared" si="1"/>
        <v>0</v>
      </c>
      <c r="DD4" s="81">
        <f t="shared" si="1"/>
        <v>1500</v>
      </c>
      <c r="DE4" s="81">
        <f t="shared" si="1"/>
        <v>3940</v>
      </c>
      <c r="DF4" s="81">
        <f t="shared" si="1"/>
        <v>300</v>
      </c>
      <c r="DG4" s="81">
        <f t="shared" si="1"/>
        <v>0</v>
      </c>
      <c r="DH4" s="81">
        <f t="shared" si="1"/>
        <v>3695</v>
      </c>
      <c r="DI4" s="81">
        <f t="shared" si="1"/>
        <v>14455.8</v>
      </c>
      <c r="DJ4" s="81">
        <f t="shared" si="1"/>
        <v>13144.4</v>
      </c>
      <c r="DK4" s="81">
        <f t="shared" si="1"/>
        <v>0</v>
      </c>
      <c r="DL4" s="81">
        <f t="shared" si="1"/>
        <v>1290.8</v>
      </c>
      <c r="DM4" s="81">
        <f t="shared" si="1"/>
        <v>0</v>
      </c>
      <c r="DN4" s="81">
        <f t="shared" si="1"/>
        <v>5606.2</v>
      </c>
      <c r="DO4" s="81">
        <f t="shared" si="1"/>
        <v>0</v>
      </c>
      <c r="DP4" s="81">
        <f t="shared" si="1"/>
        <v>0</v>
      </c>
      <c r="DQ4" s="81">
        <f t="shared" si="1"/>
        <v>0</v>
      </c>
      <c r="DR4" s="81">
        <f t="shared" si="1"/>
        <v>0</v>
      </c>
      <c r="DS4" s="81">
        <f t="shared" si="1"/>
        <v>396.4</v>
      </c>
      <c r="DT4" s="81">
        <f t="shared" si="1"/>
        <v>0</v>
      </c>
      <c r="DU4" s="81">
        <f t="shared" si="1"/>
        <v>0</v>
      </c>
      <c r="DV4" s="81">
        <f t="shared" si="1"/>
        <v>0</v>
      </c>
      <c r="DW4" s="81">
        <f t="shared" si="1"/>
        <v>0</v>
      </c>
      <c r="DX4" s="81">
        <f t="shared" si="1"/>
        <v>0</v>
      </c>
      <c r="DY4" s="81">
        <f t="shared" si="1"/>
        <v>0</v>
      </c>
      <c r="DZ4" s="81">
        <f t="shared" si="1"/>
        <v>20990</v>
      </c>
      <c r="EA4" s="81">
        <f t="shared" si="1"/>
        <v>0</v>
      </c>
      <c r="EB4" s="81">
        <f t="shared" si="1"/>
        <v>0</v>
      </c>
      <c r="EC4" s="81">
        <f t="shared" ref="EC4:GN4" si="2">EC5+EC6+EC7+EC8</f>
        <v>1655014.3999999999</v>
      </c>
      <c r="ED4" s="81">
        <f t="shared" si="2"/>
        <v>1126717.7</v>
      </c>
      <c r="EE4" s="81">
        <f t="shared" si="2"/>
        <v>8586</v>
      </c>
      <c r="EF4" s="81">
        <f t="shared" si="2"/>
        <v>89670.6</v>
      </c>
      <c r="EG4" s="81">
        <f t="shared" si="2"/>
        <v>36752.1</v>
      </c>
      <c r="EH4" s="81">
        <f t="shared" si="2"/>
        <v>459.5</v>
      </c>
      <c r="EI4" s="81">
        <f t="shared" si="2"/>
        <v>18611.900000000001</v>
      </c>
      <c r="EJ4" s="81">
        <f t="shared" si="2"/>
        <v>500</v>
      </c>
      <c r="EK4" s="81">
        <f t="shared" si="2"/>
        <v>531</v>
      </c>
      <c r="EL4" s="81">
        <f t="shared" si="2"/>
        <v>0</v>
      </c>
      <c r="EM4" s="81">
        <f t="shared" si="2"/>
        <v>6900</v>
      </c>
      <c r="EN4" s="81">
        <f t="shared" si="2"/>
        <v>0</v>
      </c>
      <c r="EO4" s="81">
        <f t="shared" si="2"/>
        <v>185773</v>
      </c>
      <c r="EP4" s="81">
        <f t="shared" si="2"/>
        <v>115789</v>
      </c>
      <c r="EQ4" s="81">
        <f t="shared" si="2"/>
        <v>0</v>
      </c>
      <c r="ER4" s="81">
        <f t="shared" si="2"/>
        <v>395</v>
      </c>
      <c r="ES4" s="81">
        <f t="shared" si="2"/>
        <v>0</v>
      </c>
      <c r="ET4" s="81">
        <f t="shared" si="2"/>
        <v>0</v>
      </c>
      <c r="EU4" s="81">
        <f t="shared" si="2"/>
        <v>1500</v>
      </c>
      <c r="EV4" s="81">
        <f t="shared" si="2"/>
        <v>3940</v>
      </c>
      <c r="EW4" s="81">
        <f t="shared" si="2"/>
        <v>300</v>
      </c>
      <c r="EX4" s="81">
        <f t="shared" si="2"/>
        <v>0</v>
      </c>
      <c r="EY4" s="81">
        <f t="shared" si="2"/>
        <v>3695</v>
      </c>
      <c r="EZ4" s="81">
        <f t="shared" si="2"/>
        <v>14455.8</v>
      </c>
      <c r="FA4" s="81">
        <f t="shared" si="2"/>
        <v>13144.4</v>
      </c>
      <c r="FB4" s="81">
        <f t="shared" si="2"/>
        <v>0</v>
      </c>
      <c r="FC4" s="81">
        <f t="shared" si="2"/>
        <v>1290.8</v>
      </c>
      <c r="FD4" s="81">
        <f t="shared" si="2"/>
        <v>0</v>
      </c>
      <c r="FE4" s="81">
        <f t="shared" si="2"/>
        <v>5606.2</v>
      </c>
      <c r="FF4" s="81">
        <f t="shared" si="2"/>
        <v>0</v>
      </c>
      <c r="FG4" s="81">
        <f t="shared" si="2"/>
        <v>0</v>
      </c>
      <c r="FH4" s="81">
        <f t="shared" si="2"/>
        <v>0</v>
      </c>
      <c r="FI4" s="81">
        <f t="shared" si="2"/>
        <v>0</v>
      </c>
      <c r="FJ4" s="81">
        <f t="shared" si="2"/>
        <v>396.4</v>
      </c>
      <c r="FK4" s="81">
        <f t="shared" si="2"/>
        <v>0</v>
      </c>
      <c r="FL4" s="81">
        <f t="shared" si="2"/>
        <v>0</v>
      </c>
      <c r="FM4" s="81">
        <f t="shared" si="2"/>
        <v>0</v>
      </c>
      <c r="FN4" s="81">
        <f t="shared" si="2"/>
        <v>0</v>
      </c>
      <c r="FO4" s="81">
        <f t="shared" si="2"/>
        <v>0</v>
      </c>
      <c r="FP4" s="81">
        <f t="shared" si="2"/>
        <v>0</v>
      </c>
      <c r="FQ4" s="81">
        <f t="shared" si="2"/>
        <v>20000</v>
      </c>
      <c r="FR4" s="81">
        <f t="shared" si="2"/>
        <v>0</v>
      </c>
      <c r="FS4" s="81">
        <f t="shared" si="2"/>
        <v>0</v>
      </c>
      <c r="FT4" s="81">
        <f t="shared" si="2"/>
        <v>1559185.0999999999</v>
      </c>
      <c r="FU4" s="81">
        <f t="shared" si="2"/>
        <v>1142968.3999999999</v>
      </c>
      <c r="FV4" s="81">
        <f t="shared" si="2"/>
        <v>8764.6</v>
      </c>
      <c r="FW4" s="81">
        <f t="shared" si="2"/>
        <v>91681</v>
      </c>
      <c r="FX4" s="81">
        <f t="shared" si="2"/>
        <v>36752.1</v>
      </c>
      <c r="FY4" s="81">
        <f t="shared" si="2"/>
        <v>459.5</v>
      </c>
      <c r="FZ4" s="81">
        <f t="shared" si="2"/>
        <v>18611.900000000001</v>
      </c>
      <c r="GA4" s="81">
        <f t="shared" si="2"/>
        <v>500</v>
      </c>
      <c r="GB4" s="81">
        <f t="shared" si="2"/>
        <v>531</v>
      </c>
      <c r="GC4" s="81">
        <f t="shared" si="2"/>
        <v>0</v>
      </c>
      <c r="GD4" s="81">
        <f t="shared" si="2"/>
        <v>6900</v>
      </c>
      <c r="GE4" s="81">
        <f t="shared" si="2"/>
        <v>0</v>
      </c>
      <c r="GF4" s="81">
        <f t="shared" si="2"/>
        <v>1520</v>
      </c>
      <c r="GG4" s="81">
        <f t="shared" si="2"/>
        <v>185773</v>
      </c>
      <c r="GH4" s="81">
        <f t="shared" si="2"/>
        <v>0</v>
      </c>
      <c r="GI4" s="81">
        <f t="shared" si="2"/>
        <v>395</v>
      </c>
      <c r="GJ4" s="81">
        <f t="shared" si="2"/>
        <v>0</v>
      </c>
      <c r="GK4" s="81">
        <f t="shared" si="2"/>
        <v>0</v>
      </c>
      <c r="GL4" s="81">
        <f t="shared" si="2"/>
        <v>1500</v>
      </c>
      <c r="GM4" s="81">
        <f t="shared" si="2"/>
        <v>3940</v>
      </c>
      <c r="GN4" s="81">
        <f t="shared" si="2"/>
        <v>300</v>
      </c>
      <c r="GO4" s="81">
        <f t="shared" ref="GO4:HJ4" si="3">GO5+GO6+GO7+GO8</f>
        <v>0</v>
      </c>
      <c r="GP4" s="81">
        <f t="shared" si="3"/>
        <v>3695</v>
      </c>
      <c r="GQ4" s="81">
        <f t="shared" si="3"/>
        <v>14455.8</v>
      </c>
      <c r="GR4" s="81">
        <f t="shared" si="3"/>
        <v>13144.4</v>
      </c>
      <c r="GS4" s="81">
        <f t="shared" si="3"/>
        <v>0</v>
      </c>
      <c r="GT4" s="81">
        <f t="shared" si="3"/>
        <v>1290.8</v>
      </c>
      <c r="GU4" s="81">
        <f t="shared" si="3"/>
        <v>0</v>
      </c>
      <c r="GV4" s="81">
        <f t="shared" si="3"/>
        <v>5606.2</v>
      </c>
      <c r="GW4" s="81">
        <f t="shared" si="3"/>
        <v>0</v>
      </c>
      <c r="GX4" s="81">
        <f t="shared" si="3"/>
        <v>0</v>
      </c>
      <c r="GY4" s="81">
        <f t="shared" si="3"/>
        <v>0</v>
      </c>
      <c r="GZ4" s="81">
        <f t="shared" si="3"/>
        <v>0</v>
      </c>
      <c r="HA4" s="81">
        <f t="shared" si="3"/>
        <v>396.4</v>
      </c>
      <c r="HB4" s="81">
        <f t="shared" si="3"/>
        <v>0</v>
      </c>
      <c r="HC4" s="81">
        <f t="shared" si="3"/>
        <v>0</v>
      </c>
      <c r="HD4" s="81">
        <f t="shared" si="3"/>
        <v>0</v>
      </c>
      <c r="HE4" s="81">
        <f t="shared" si="3"/>
        <v>0</v>
      </c>
      <c r="HF4" s="81">
        <f t="shared" si="3"/>
        <v>0</v>
      </c>
      <c r="HG4" s="81">
        <f t="shared" si="3"/>
        <v>0</v>
      </c>
      <c r="HH4" s="81">
        <f t="shared" si="3"/>
        <v>20000</v>
      </c>
      <c r="HI4" s="81">
        <f t="shared" si="3"/>
        <v>0</v>
      </c>
      <c r="HJ4" s="81">
        <f t="shared" si="3"/>
        <v>0</v>
      </c>
    </row>
    <row r="5" spans="1:218" ht="64.5" customHeight="1">
      <c r="A5" s="118"/>
      <c r="B5" s="7">
        <v>11001</v>
      </c>
      <c r="C5" s="6" t="s">
        <v>93</v>
      </c>
      <c r="D5" s="81">
        <f>SUM(E5:AT5)</f>
        <v>1651076.8999999997</v>
      </c>
      <c r="E5" s="5">
        <v>1341141.2</v>
      </c>
      <c r="F5" s="5"/>
      <c r="G5" s="5">
        <v>115050.5</v>
      </c>
      <c r="H5" s="5">
        <v>18822</v>
      </c>
      <c r="I5" s="5">
        <v>924.8</v>
      </c>
      <c r="J5" s="5">
        <v>18480.2</v>
      </c>
      <c r="K5" s="5">
        <v>747</v>
      </c>
      <c r="L5" s="5">
        <v>1898</v>
      </c>
      <c r="M5" s="18"/>
      <c r="N5" s="5">
        <v>8080.2</v>
      </c>
      <c r="O5" s="5"/>
      <c r="P5" s="5">
        <v>1025</v>
      </c>
      <c r="Q5" s="5">
        <v>54016.6</v>
      </c>
      <c r="R5" s="18"/>
      <c r="S5" s="5">
        <v>292.7</v>
      </c>
      <c r="T5" s="5"/>
      <c r="U5" s="5"/>
      <c r="V5" s="5">
        <v>1500</v>
      </c>
      <c r="W5" s="5">
        <v>3449.9</v>
      </c>
      <c r="X5" s="5">
        <v>190</v>
      </c>
      <c r="Y5" s="5"/>
      <c r="Z5" s="5">
        <v>4409.5</v>
      </c>
      <c r="AA5" s="5">
        <v>16053</v>
      </c>
      <c r="AB5" s="5">
        <v>19950</v>
      </c>
      <c r="AC5" s="5"/>
      <c r="AD5" s="5">
        <v>452.4</v>
      </c>
      <c r="AE5" s="5"/>
      <c r="AF5" s="5"/>
      <c r="AG5" s="5"/>
      <c r="AH5" s="5"/>
      <c r="AI5" s="18"/>
      <c r="AJ5" s="5"/>
      <c r="AK5" s="5">
        <v>393.5</v>
      </c>
      <c r="AL5" s="18"/>
      <c r="AM5" s="5"/>
      <c r="AN5" s="5"/>
      <c r="AO5" s="5"/>
      <c r="AP5" s="5"/>
      <c r="AQ5" s="5"/>
      <c r="AR5" s="5">
        <v>44200.4</v>
      </c>
      <c r="AS5" s="5"/>
      <c r="AT5" s="5"/>
      <c r="AU5" s="81">
        <f>SUM(AV5:CK5)</f>
        <v>1229647.7999999996</v>
      </c>
      <c r="AV5" s="5">
        <v>1003061.4</v>
      </c>
      <c r="AW5" s="5"/>
      <c r="AX5" s="5">
        <v>84783</v>
      </c>
      <c r="AY5" s="5">
        <v>24689.9</v>
      </c>
      <c r="AZ5" s="5">
        <v>459.5</v>
      </c>
      <c r="BA5" s="5">
        <v>17718.8</v>
      </c>
      <c r="BB5" s="5">
        <v>420</v>
      </c>
      <c r="BC5" s="5">
        <v>341.9</v>
      </c>
      <c r="BD5" s="18"/>
      <c r="BE5" s="5">
        <v>6900</v>
      </c>
      <c r="BF5" s="5"/>
      <c r="BG5" s="5">
        <v>2281.1999999999998</v>
      </c>
      <c r="BH5" s="5">
        <v>49433</v>
      </c>
      <c r="BI5" s="18"/>
      <c r="BJ5" s="5">
        <v>395</v>
      </c>
      <c r="BK5" s="5"/>
      <c r="BL5" s="5"/>
      <c r="BM5" s="5">
        <v>1500</v>
      </c>
      <c r="BN5" s="5">
        <v>3940</v>
      </c>
      <c r="BO5" s="5">
        <v>300</v>
      </c>
      <c r="BP5" s="5"/>
      <c r="BQ5" s="5">
        <v>3695</v>
      </c>
      <c r="BR5" s="5">
        <v>13943.9</v>
      </c>
      <c r="BS5" s="5">
        <v>9016</v>
      </c>
      <c r="BT5" s="5"/>
      <c r="BU5" s="5">
        <v>766.6</v>
      </c>
      <c r="BV5" s="5"/>
      <c r="BW5" s="5">
        <v>5606.2</v>
      </c>
      <c r="BX5" s="5"/>
      <c r="BY5" s="5"/>
      <c r="BZ5" s="18"/>
      <c r="CA5" s="5"/>
      <c r="CB5" s="5">
        <v>396.4</v>
      </c>
      <c r="CC5" s="18"/>
      <c r="CD5" s="5"/>
      <c r="CE5" s="5"/>
      <c r="CF5" s="5"/>
      <c r="CG5" s="5"/>
      <c r="CH5" s="5"/>
      <c r="CI5" s="5"/>
      <c r="CJ5" s="5"/>
      <c r="CK5" s="5"/>
      <c r="CL5" s="81">
        <f>SUM(CM5:EB5)</f>
        <v>1446616.2</v>
      </c>
      <c r="CM5" s="5">
        <v>1065242</v>
      </c>
      <c r="CN5" s="5"/>
      <c r="CO5" s="5">
        <v>85603.1</v>
      </c>
      <c r="CP5" s="5">
        <v>36752.1</v>
      </c>
      <c r="CQ5" s="5">
        <v>459.5</v>
      </c>
      <c r="CR5" s="5">
        <v>18611.900000000001</v>
      </c>
      <c r="CS5" s="5">
        <v>500</v>
      </c>
      <c r="CT5" s="5">
        <v>531</v>
      </c>
      <c r="CU5" s="18"/>
      <c r="CV5" s="5">
        <v>6900</v>
      </c>
      <c r="CW5" s="5"/>
      <c r="CX5" s="5">
        <v>1520</v>
      </c>
      <c r="CY5" s="5">
        <v>185773</v>
      </c>
      <c r="CZ5" s="18"/>
      <c r="DA5" s="5">
        <v>395</v>
      </c>
      <c r="DB5" s="5"/>
      <c r="DC5" s="5"/>
      <c r="DD5" s="5">
        <v>1500</v>
      </c>
      <c r="DE5" s="5">
        <v>3940</v>
      </c>
      <c r="DF5" s="5">
        <v>300</v>
      </c>
      <c r="DG5" s="5"/>
      <c r="DH5" s="5">
        <v>3695</v>
      </c>
      <c r="DI5" s="5">
        <v>14455.8</v>
      </c>
      <c r="DJ5" s="5">
        <v>13144.4</v>
      </c>
      <c r="DK5" s="5"/>
      <c r="DL5" s="5">
        <v>1290.8</v>
      </c>
      <c r="DM5" s="5"/>
      <c r="DN5" s="5">
        <v>5606.2</v>
      </c>
      <c r="DO5" s="5"/>
      <c r="DP5" s="5"/>
      <c r="DQ5" s="18"/>
      <c r="DR5" s="5"/>
      <c r="DS5" s="5">
        <v>396.4</v>
      </c>
      <c r="DT5" s="18"/>
      <c r="DU5" s="5"/>
      <c r="DV5" s="5"/>
      <c r="DW5" s="5"/>
      <c r="DX5" s="5"/>
      <c r="DY5" s="5"/>
      <c r="DZ5" s="5"/>
      <c r="EA5" s="5"/>
      <c r="EB5" s="5"/>
      <c r="EC5" s="81">
        <f>SUM(ED5:FS5)</f>
        <v>1590295.2</v>
      </c>
      <c r="ED5" s="5">
        <v>1092950</v>
      </c>
      <c r="EE5" s="5"/>
      <c r="EF5" s="5">
        <v>87305.1</v>
      </c>
      <c r="EG5" s="5">
        <v>36752.1</v>
      </c>
      <c r="EH5" s="5">
        <v>459.5</v>
      </c>
      <c r="EI5" s="5">
        <v>18611.900000000001</v>
      </c>
      <c r="EJ5" s="5">
        <v>500</v>
      </c>
      <c r="EK5" s="5">
        <v>531</v>
      </c>
      <c r="EL5" s="18"/>
      <c r="EM5" s="5">
        <v>6900</v>
      </c>
      <c r="EN5" s="5"/>
      <c r="EO5" s="5">
        <v>185773</v>
      </c>
      <c r="EP5" s="5">
        <v>115789</v>
      </c>
      <c r="EQ5" s="18"/>
      <c r="ER5" s="5">
        <v>395</v>
      </c>
      <c r="ES5" s="5"/>
      <c r="ET5" s="5"/>
      <c r="EU5" s="5">
        <v>1500</v>
      </c>
      <c r="EV5" s="5">
        <v>3940</v>
      </c>
      <c r="EW5" s="5">
        <v>300</v>
      </c>
      <c r="EX5" s="5"/>
      <c r="EY5" s="5">
        <v>3695</v>
      </c>
      <c r="EZ5" s="5">
        <v>14455.8</v>
      </c>
      <c r="FA5" s="5">
        <v>13144.4</v>
      </c>
      <c r="FB5" s="5"/>
      <c r="FC5" s="5">
        <v>1290.8</v>
      </c>
      <c r="FD5" s="5"/>
      <c r="FE5" s="5">
        <v>5606.2</v>
      </c>
      <c r="FF5" s="5"/>
      <c r="FG5" s="5"/>
      <c r="FH5" s="18"/>
      <c r="FI5" s="5"/>
      <c r="FJ5" s="5">
        <v>396.4</v>
      </c>
      <c r="FK5" s="18"/>
      <c r="FL5" s="5"/>
      <c r="FM5" s="5"/>
      <c r="FN5" s="5"/>
      <c r="FO5" s="5"/>
      <c r="FP5" s="5"/>
      <c r="FQ5" s="5"/>
      <c r="FR5" s="5"/>
      <c r="FS5" s="5"/>
      <c r="FT5" s="81">
        <f>SUM(FU5:HJ5)</f>
        <v>1493500.2999999998</v>
      </c>
      <c r="FU5" s="5">
        <v>1108489</v>
      </c>
      <c r="FV5" s="5"/>
      <c r="FW5" s="5">
        <v>89240.2</v>
      </c>
      <c r="FX5" s="5">
        <v>36752.1</v>
      </c>
      <c r="FY5" s="5">
        <v>459.5</v>
      </c>
      <c r="FZ5" s="5">
        <v>18611.900000000001</v>
      </c>
      <c r="GA5" s="5">
        <v>500</v>
      </c>
      <c r="GB5" s="5">
        <v>531</v>
      </c>
      <c r="GC5" s="18"/>
      <c r="GD5" s="5">
        <v>6900</v>
      </c>
      <c r="GE5" s="5"/>
      <c r="GF5" s="5">
        <v>1520</v>
      </c>
      <c r="GG5" s="5">
        <v>185773</v>
      </c>
      <c r="GH5" s="18"/>
      <c r="GI5" s="5">
        <v>395</v>
      </c>
      <c r="GJ5" s="5"/>
      <c r="GK5" s="5"/>
      <c r="GL5" s="5">
        <v>1500</v>
      </c>
      <c r="GM5" s="5">
        <v>3940</v>
      </c>
      <c r="GN5" s="5">
        <v>300</v>
      </c>
      <c r="GO5" s="5"/>
      <c r="GP5" s="5">
        <v>3695</v>
      </c>
      <c r="GQ5" s="5">
        <v>14455.8</v>
      </c>
      <c r="GR5" s="5">
        <v>13144.4</v>
      </c>
      <c r="GS5" s="5"/>
      <c r="GT5" s="5">
        <v>1290.8</v>
      </c>
      <c r="GU5" s="5"/>
      <c r="GV5" s="5">
        <v>5606.2</v>
      </c>
      <c r="GW5" s="5"/>
      <c r="GX5" s="5"/>
      <c r="GY5" s="18"/>
      <c r="GZ5" s="5"/>
      <c r="HA5" s="5">
        <v>396.4</v>
      </c>
      <c r="HB5" s="18"/>
      <c r="HC5" s="5"/>
      <c r="HD5" s="5"/>
      <c r="HE5" s="5"/>
      <c r="HF5" s="5"/>
      <c r="HG5" s="5"/>
      <c r="HH5" s="5"/>
      <c r="HI5" s="5"/>
      <c r="HJ5" s="5"/>
    </row>
    <row r="6" spans="1:218" ht="51" customHeight="1">
      <c r="A6" s="118"/>
      <c r="B6" s="7">
        <v>11002</v>
      </c>
      <c r="C6" s="20" t="s">
        <v>79</v>
      </c>
      <c r="D6" s="81">
        <f t="shared" ref="D6:D8" si="4">SUM(E6:AT6)</f>
        <v>19755.550000000003</v>
      </c>
      <c r="E6" s="5">
        <v>17961.75</v>
      </c>
      <c r="F6" s="5"/>
      <c r="G6" s="5"/>
      <c r="H6" s="5"/>
      <c r="I6" s="5"/>
      <c r="J6" s="5">
        <v>310.89999999999998</v>
      </c>
      <c r="K6" s="5">
        <v>40</v>
      </c>
      <c r="L6" s="5"/>
      <c r="M6" s="18"/>
      <c r="N6" s="5"/>
      <c r="O6" s="5"/>
      <c r="P6" s="5"/>
      <c r="Q6" s="5"/>
      <c r="R6" s="18"/>
      <c r="S6" s="5"/>
      <c r="T6" s="5"/>
      <c r="U6" s="5"/>
      <c r="V6" s="5">
        <v>14.5</v>
      </c>
      <c r="W6" s="5"/>
      <c r="X6" s="5"/>
      <c r="Y6" s="5"/>
      <c r="Z6" s="5">
        <v>206</v>
      </c>
      <c r="AA6" s="5">
        <v>354.8</v>
      </c>
      <c r="AB6" s="5">
        <v>819.9</v>
      </c>
      <c r="AC6" s="5"/>
      <c r="AD6" s="5">
        <v>47.7</v>
      </c>
      <c r="AE6" s="5"/>
      <c r="AF6" s="5"/>
      <c r="AG6" s="5"/>
      <c r="AH6" s="5"/>
      <c r="AI6" s="18"/>
      <c r="AJ6" s="5"/>
      <c r="AK6" s="5"/>
      <c r="AL6" s="18"/>
      <c r="AM6" s="5"/>
      <c r="AN6" s="5"/>
      <c r="AO6" s="5"/>
      <c r="AP6" s="5"/>
      <c r="AQ6" s="5"/>
      <c r="AR6" s="5"/>
      <c r="AS6" s="5"/>
      <c r="AT6" s="5"/>
      <c r="AU6" s="81">
        <f t="shared" ref="AU6:AU8" si="5">SUM(AV6:CK6)</f>
        <v>27690.499999999996</v>
      </c>
      <c r="AV6" s="5">
        <v>20115.599999999999</v>
      </c>
      <c r="AW6" s="5">
        <v>5747.3</v>
      </c>
      <c r="AX6" s="5"/>
      <c r="AY6" s="5"/>
      <c r="AZ6" s="5"/>
      <c r="BA6" s="5">
        <v>318</v>
      </c>
      <c r="BB6" s="5">
        <v>40</v>
      </c>
      <c r="BC6" s="5"/>
      <c r="BD6" s="18"/>
      <c r="BE6" s="5"/>
      <c r="BF6" s="5"/>
      <c r="BG6" s="5"/>
      <c r="BH6" s="5">
        <v>100</v>
      </c>
      <c r="BI6" s="18"/>
      <c r="BJ6" s="5"/>
      <c r="BK6" s="5"/>
      <c r="BL6" s="5"/>
      <c r="BM6" s="5">
        <v>15</v>
      </c>
      <c r="BN6" s="5"/>
      <c r="BO6" s="5"/>
      <c r="BP6" s="5"/>
      <c r="BQ6" s="5">
        <v>206.1</v>
      </c>
      <c r="BR6" s="5">
        <v>269.8</v>
      </c>
      <c r="BS6" s="5">
        <v>820</v>
      </c>
      <c r="BT6" s="5"/>
      <c r="BU6" s="5">
        <v>47.7</v>
      </c>
      <c r="BV6" s="5"/>
      <c r="BW6" s="5"/>
      <c r="BX6" s="5"/>
      <c r="BY6" s="5"/>
      <c r="BZ6" s="18"/>
      <c r="CA6" s="5"/>
      <c r="CB6" s="5">
        <v>11</v>
      </c>
      <c r="CC6" s="18"/>
      <c r="CD6" s="5"/>
      <c r="CE6" s="5"/>
      <c r="CF6" s="5"/>
      <c r="CG6" s="5"/>
      <c r="CH6" s="5"/>
      <c r="CI6" s="5"/>
      <c r="CJ6" s="5"/>
      <c r="CK6" s="5"/>
      <c r="CL6" s="81">
        <f t="shared" ref="CL6:CL8" si="6">SUM(CM6:EB6)</f>
        <v>0</v>
      </c>
      <c r="CM6" s="5"/>
      <c r="CN6" s="5"/>
      <c r="CO6" s="5"/>
      <c r="CP6" s="5"/>
      <c r="CQ6" s="5"/>
      <c r="CR6" s="5"/>
      <c r="CS6" s="5"/>
      <c r="CT6" s="5"/>
      <c r="CU6" s="18"/>
      <c r="CV6" s="5"/>
      <c r="CW6" s="5"/>
      <c r="CX6" s="5"/>
      <c r="CY6" s="5"/>
      <c r="CZ6" s="18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18"/>
      <c r="DR6" s="5"/>
      <c r="DS6" s="5"/>
      <c r="DT6" s="18"/>
      <c r="DU6" s="5"/>
      <c r="DV6" s="5"/>
      <c r="DW6" s="5"/>
      <c r="DX6" s="5"/>
      <c r="DY6" s="5"/>
      <c r="DZ6" s="5"/>
      <c r="EA6" s="5"/>
      <c r="EB6" s="5"/>
      <c r="EC6" s="81">
        <f t="shared" ref="EC6:EC8" si="7">SUM(ED6:FS6)</f>
        <v>0</v>
      </c>
      <c r="ED6" s="5"/>
      <c r="EE6" s="5"/>
      <c r="EF6" s="5"/>
      <c r="EG6" s="5"/>
      <c r="EH6" s="5"/>
      <c r="EI6" s="5"/>
      <c r="EJ6" s="5"/>
      <c r="EK6" s="5"/>
      <c r="EL6" s="18"/>
      <c r="EM6" s="5"/>
      <c r="EN6" s="5"/>
      <c r="EO6" s="5"/>
      <c r="EP6" s="5"/>
      <c r="EQ6" s="18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18"/>
      <c r="FI6" s="5"/>
      <c r="FJ6" s="5"/>
      <c r="FK6" s="18"/>
      <c r="FL6" s="5"/>
      <c r="FM6" s="5"/>
      <c r="FN6" s="5"/>
      <c r="FO6" s="5"/>
      <c r="FP6" s="5"/>
      <c r="FQ6" s="5"/>
      <c r="FR6" s="5"/>
      <c r="FS6" s="5"/>
      <c r="FT6" s="81">
        <f>SUM(FU6:HJ6)</f>
        <v>0</v>
      </c>
      <c r="FU6" s="5"/>
      <c r="FV6" s="5"/>
      <c r="FW6" s="5"/>
      <c r="FX6" s="5"/>
      <c r="FY6" s="5"/>
      <c r="FZ6" s="5"/>
      <c r="GA6" s="5"/>
      <c r="GB6" s="5"/>
      <c r="GC6" s="18"/>
      <c r="GD6" s="5"/>
      <c r="GE6" s="5"/>
      <c r="GF6" s="5"/>
      <c r="GG6" s="5"/>
      <c r="GH6" s="18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18"/>
      <c r="GZ6" s="5"/>
      <c r="HA6" s="5"/>
      <c r="HB6" s="18"/>
      <c r="HC6" s="5"/>
      <c r="HD6" s="5"/>
      <c r="HE6" s="5"/>
      <c r="HF6" s="5"/>
      <c r="HG6" s="5"/>
      <c r="HH6" s="5"/>
      <c r="HI6" s="5"/>
      <c r="HJ6" s="5"/>
    </row>
    <row r="7" spans="1:218" ht="51" customHeight="1">
      <c r="A7" s="118"/>
      <c r="B7" s="7">
        <v>11003</v>
      </c>
      <c r="C7" s="4" t="s">
        <v>80</v>
      </c>
      <c r="D7" s="81">
        <f t="shared" si="4"/>
        <v>21123.5</v>
      </c>
      <c r="E7" s="5">
        <v>19245.5</v>
      </c>
      <c r="F7" s="5"/>
      <c r="G7" s="5">
        <v>1878</v>
      </c>
      <c r="H7" s="5"/>
      <c r="I7" s="5"/>
      <c r="J7" s="5"/>
      <c r="K7" s="5"/>
      <c r="L7" s="5"/>
      <c r="M7" s="18"/>
      <c r="N7" s="5"/>
      <c r="O7" s="5"/>
      <c r="P7" s="5"/>
      <c r="Q7" s="5"/>
      <c r="R7" s="18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18"/>
      <c r="AJ7" s="5"/>
      <c r="AK7" s="5"/>
      <c r="AL7" s="18"/>
      <c r="AM7" s="5"/>
      <c r="AN7" s="5"/>
      <c r="AO7" s="5"/>
      <c r="AP7" s="5"/>
      <c r="AQ7" s="5"/>
      <c r="AR7" s="5"/>
      <c r="AS7" s="5"/>
      <c r="AT7" s="5"/>
      <c r="AU7" s="81">
        <f t="shared" si="5"/>
        <v>40571.9</v>
      </c>
      <c r="AV7" s="5">
        <v>31555.9</v>
      </c>
      <c r="AW7" s="5">
        <v>6777.5</v>
      </c>
      <c r="AX7" s="5">
        <v>2238.5</v>
      </c>
      <c r="AY7" s="5"/>
      <c r="AZ7" s="5"/>
      <c r="BA7" s="5"/>
      <c r="BB7" s="5"/>
      <c r="BC7" s="5"/>
      <c r="BD7" s="18"/>
      <c r="BE7" s="5"/>
      <c r="BF7" s="5"/>
      <c r="BG7" s="5"/>
      <c r="BH7" s="5"/>
      <c r="BI7" s="18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18"/>
      <c r="CA7" s="5"/>
      <c r="CB7" s="5"/>
      <c r="CC7" s="18"/>
      <c r="CD7" s="5"/>
      <c r="CE7" s="5"/>
      <c r="CF7" s="5"/>
      <c r="CG7" s="5"/>
      <c r="CH7" s="5"/>
      <c r="CI7" s="5"/>
      <c r="CJ7" s="5"/>
      <c r="CK7" s="5"/>
      <c r="CL7" s="81">
        <f t="shared" si="6"/>
        <v>43405</v>
      </c>
      <c r="CM7" s="5">
        <v>32730.3</v>
      </c>
      <c r="CN7" s="5">
        <v>8383.6</v>
      </c>
      <c r="CO7" s="5">
        <v>2291.1</v>
      </c>
      <c r="CP7" s="5"/>
      <c r="CQ7" s="5"/>
      <c r="CR7" s="5"/>
      <c r="CS7" s="5"/>
      <c r="CT7" s="5"/>
      <c r="CU7" s="18"/>
      <c r="CV7" s="5"/>
      <c r="CW7" s="5"/>
      <c r="CX7" s="5"/>
      <c r="CY7" s="5"/>
      <c r="CZ7" s="18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18"/>
      <c r="DR7" s="5"/>
      <c r="DS7" s="5"/>
      <c r="DT7" s="18"/>
      <c r="DU7" s="5"/>
      <c r="DV7" s="5"/>
      <c r="DW7" s="5"/>
      <c r="DX7" s="5"/>
      <c r="DY7" s="5"/>
      <c r="DZ7" s="5"/>
      <c r="EA7" s="5"/>
      <c r="EB7" s="5"/>
      <c r="EC7" s="81">
        <f t="shared" si="7"/>
        <v>44719.199999999997</v>
      </c>
      <c r="ED7" s="5">
        <v>33767.699999999997</v>
      </c>
      <c r="EE7" s="5">
        <v>8586</v>
      </c>
      <c r="EF7" s="5">
        <v>2365.5</v>
      </c>
      <c r="EG7" s="5"/>
      <c r="EH7" s="5"/>
      <c r="EI7" s="5"/>
      <c r="EJ7" s="5"/>
      <c r="EK7" s="5"/>
      <c r="EL7" s="18"/>
      <c r="EM7" s="5"/>
      <c r="EN7" s="5"/>
      <c r="EO7" s="5"/>
      <c r="EP7" s="5"/>
      <c r="EQ7" s="18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18"/>
      <c r="FI7" s="5"/>
      <c r="FJ7" s="5"/>
      <c r="FK7" s="18"/>
      <c r="FL7" s="5"/>
      <c r="FM7" s="5"/>
      <c r="FN7" s="5"/>
      <c r="FO7" s="5"/>
      <c r="FP7" s="5"/>
      <c r="FQ7" s="5"/>
      <c r="FR7" s="5"/>
      <c r="FS7" s="5"/>
      <c r="FT7" s="81">
        <f>SUM(FU7:HJ7)</f>
        <v>45684.800000000003</v>
      </c>
      <c r="FU7" s="5">
        <v>34479.4</v>
      </c>
      <c r="FV7" s="5">
        <v>8764.6</v>
      </c>
      <c r="FW7" s="5">
        <v>2440.8000000000002</v>
      </c>
      <c r="FX7" s="5"/>
      <c r="FY7" s="5"/>
      <c r="FZ7" s="5"/>
      <c r="GA7" s="5"/>
      <c r="GB7" s="5"/>
      <c r="GC7" s="18"/>
      <c r="GD7" s="5"/>
      <c r="GE7" s="5"/>
      <c r="GF7" s="5"/>
      <c r="GG7" s="5"/>
      <c r="GH7" s="18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18"/>
      <c r="GZ7" s="5"/>
      <c r="HA7" s="5"/>
      <c r="HB7" s="18"/>
      <c r="HC7" s="5"/>
      <c r="HD7" s="5"/>
      <c r="HE7" s="5"/>
      <c r="HF7" s="5"/>
      <c r="HG7" s="5"/>
      <c r="HH7" s="5"/>
      <c r="HI7" s="5"/>
      <c r="HJ7" s="5"/>
    </row>
    <row r="8" spans="1:218" ht="51" customHeight="1">
      <c r="A8" s="118"/>
      <c r="B8" s="7">
        <v>31001</v>
      </c>
      <c r="C8" s="8" t="s">
        <v>81</v>
      </c>
      <c r="D8" s="81">
        <f t="shared" si="4"/>
        <v>44200.4</v>
      </c>
      <c r="E8" s="5"/>
      <c r="F8" s="5"/>
      <c r="G8" s="5"/>
      <c r="H8" s="5"/>
      <c r="I8" s="5"/>
      <c r="J8" s="5"/>
      <c r="K8" s="5"/>
      <c r="L8" s="5"/>
      <c r="M8" s="18"/>
      <c r="N8" s="5"/>
      <c r="O8" s="5"/>
      <c r="P8" s="5"/>
      <c r="Q8" s="5"/>
      <c r="R8" s="18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18"/>
      <c r="AJ8" s="5"/>
      <c r="AK8" s="5"/>
      <c r="AL8" s="18"/>
      <c r="AM8" s="5"/>
      <c r="AN8" s="5"/>
      <c r="AO8" s="5"/>
      <c r="AP8" s="5"/>
      <c r="AQ8" s="5"/>
      <c r="AR8" s="5">
        <v>44200.4</v>
      </c>
      <c r="AS8" s="5"/>
      <c r="AT8" s="5"/>
      <c r="AU8" s="81">
        <f t="shared" si="5"/>
        <v>20999</v>
      </c>
      <c r="AV8" s="5"/>
      <c r="AW8" s="5"/>
      <c r="AX8" s="5"/>
      <c r="AY8" s="5"/>
      <c r="AZ8" s="5"/>
      <c r="BA8" s="5"/>
      <c r="BB8" s="5"/>
      <c r="BC8" s="5"/>
      <c r="BD8" s="18"/>
      <c r="BE8" s="5"/>
      <c r="BF8" s="5"/>
      <c r="BG8" s="5"/>
      <c r="BH8" s="5"/>
      <c r="BI8" s="18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18"/>
      <c r="CA8" s="5"/>
      <c r="CB8" s="5"/>
      <c r="CC8" s="18"/>
      <c r="CD8" s="5"/>
      <c r="CE8" s="5"/>
      <c r="CF8" s="5"/>
      <c r="CG8" s="5"/>
      <c r="CH8" s="5"/>
      <c r="CI8" s="5">
        <v>20999</v>
      </c>
      <c r="CJ8" s="5"/>
      <c r="CK8" s="5"/>
      <c r="CL8" s="81">
        <f t="shared" si="6"/>
        <v>20990</v>
      </c>
      <c r="CM8" s="5"/>
      <c r="CN8" s="5"/>
      <c r="CO8" s="5"/>
      <c r="CP8" s="5"/>
      <c r="CQ8" s="5"/>
      <c r="CR8" s="5"/>
      <c r="CS8" s="5"/>
      <c r="CT8" s="5"/>
      <c r="CU8" s="18"/>
      <c r="CV8" s="5"/>
      <c r="CW8" s="5"/>
      <c r="CX8" s="5"/>
      <c r="CY8" s="5"/>
      <c r="CZ8" s="18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18"/>
      <c r="DR8" s="5"/>
      <c r="DS8" s="5"/>
      <c r="DT8" s="18"/>
      <c r="DU8" s="5"/>
      <c r="DV8" s="5"/>
      <c r="DW8" s="5"/>
      <c r="DX8" s="5"/>
      <c r="DY8" s="5"/>
      <c r="DZ8" s="5">
        <v>20990</v>
      </c>
      <c r="EA8" s="5"/>
      <c r="EB8" s="5"/>
      <c r="EC8" s="81">
        <f t="shared" si="7"/>
        <v>20000</v>
      </c>
      <c r="ED8" s="5"/>
      <c r="EE8" s="5"/>
      <c r="EF8" s="5"/>
      <c r="EG8" s="5"/>
      <c r="EH8" s="5"/>
      <c r="EI8" s="5"/>
      <c r="EJ8" s="5"/>
      <c r="EK8" s="5"/>
      <c r="EL8" s="18"/>
      <c r="EM8" s="5"/>
      <c r="EN8" s="5"/>
      <c r="EO8" s="5"/>
      <c r="EP8" s="5"/>
      <c r="EQ8" s="18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18"/>
      <c r="FI8" s="5"/>
      <c r="FJ8" s="5"/>
      <c r="FK8" s="18"/>
      <c r="FL8" s="5"/>
      <c r="FM8" s="5"/>
      <c r="FN8" s="5"/>
      <c r="FO8" s="5"/>
      <c r="FP8" s="5"/>
      <c r="FQ8" s="5">
        <v>20000</v>
      </c>
      <c r="FR8" s="5"/>
      <c r="FS8" s="5"/>
      <c r="FT8" s="81">
        <f>SUM(FU8:HJ8)</f>
        <v>20000</v>
      </c>
      <c r="FU8" s="5"/>
      <c r="FV8" s="5"/>
      <c r="FW8" s="5"/>
      <c r="FX8" s="5"/>
      <c r="FY8" s="5"/>
      <c r="FZ8" s="5"/>
      <c r="GA8" s="5"/>
      <c r="GB8" s="5"/>
      <c r="GC8" s="18"/>
      <c r="GD8" s="5"/>
      <c r="GE8" s="5"/>
      <c r="GF8" s="5"/>
      <c r="GG8" s="5"/>
      <c r="GH8" s="18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18"/>
      <c r="GZ8" s="5"/>
      <c r="HA8" s="5"/>
      <c r="HB8" s="18"/>
      <c r="HC8" s="5"/>
      <c r="HD8" s="5"/>
      <c r="HE8" s="5"/>
      <c r="HF8" s="5"/>
      <c r="HG8" s="5"/>
      <c r="HH8" s="5">
        <v>20000</v>
      </c>
      <c r="HI8" s="5"/>
      <c r="HJ8" s="5"/>
    </row>
    <row r="9" spans="1:218" ht="53.25" customHeight="1">
      <c r="A9" s="118">
        <v>1052</v>
      </c>
      <c r="B9" s="82"/>
      <c r="C9" s="84" t="s">
        <v>82</v>
      </c>
      <c r="D9" s="81">
        <f>D10</f>
        <v>321037.3</v>
      </c>
      <c r="E9" s="81">
        <f t="shared" ref="E9:BP9" si="8">E10</f>
        <v>0</v>
      </c>
      <c r="F9" s="81">
        <f t="shared" si="8"/>
        <v>0</v>
      </c>
      <c r="G9" s="81">
        <f t="shared" si="8"/>
        <v>0</v>
      </c>
      <c r="H9" s="81">
        <f t="shared" si="8"/>
        <v>0</v>
      </c>
      <c r="I9" s="81">
        <f t="shared" si="8"/>
        <v>0</v>
      </c>
      <c r="J9" s="81">
        <f t="shared" si="8"/>
        <v>0</v>
      </c>
      <c r="K9" s="81">
        <f t="shared" si="8"/>
        <v>0</v>
      </c>
      <c r="L9" s="81">
        <f t="shared" si="8"/>
        <v>0</v>
      </c>
      <c r="M9" s="81">
        <f t="shared" si="8"/>
        <v>0</v>
      </c>
      <c r="N9" s="81">
        <f t="shared" si="8"/>
        <v>0</v>
      </c>
      <c r="O9" s="81">
        <f t="shared" si="8"/>
        <v>0</v>
      </c>
      <c r="P9" s="81">
        <f t="shared" si="8"/>
        <v>0</v>
      </c>
      <c r="Q9" s="81">
        <f t="shared" si="8"/>
        <v>0</v>
      </c>
      <c r="R9" s="81">
        <f t="shared" si="8"/>
        <v>0</v>
      </c>
      <c r="S9" s="81">
        <f t="shared" si="8"/>
        <v>0</v>
      </c>
      <c r="T9" s="81">
        <f t="shared" si="8"/>
        <v>0</v>
      </c>
      <c r="U9" s="81">
        <f t="shared" si="8"/>
        <v>0</v>
      </c>
      <c r="V9" s="81">
        <f t="shared" si="8"/>
        <v>0</v>
      </c>
      <c r="W9" s="81">
        <f t="shared" si="8"/>
        <v>0</v>
      </c>
      <c r="X9" s="81">
        <f t="shared" si="8"/>
        <v>0</v>
      </c>
      <c r="Y9" s="81">
        <f t="shared" si="8"/>
        <v>0</v>
      </c>
      <c r="Z9" s="81">
        <f t="shared" si="8"/>
        <v>0</v>
      </c>
      <c r="AA9" s="81">
        <f t="shared" si="8"/>
        <v>0</v>
      </c>
      <c r="AB9" s="81">
        <f t="shared" si="8"/>
        <v>0</v>
      </c>
      <c r="AC9" s="81">
        <f t="shared" si="8"/>
        <v>0</v>
      </c>
      <c r="AD9" s="81">
        <f t="shared" si="8"/>
        <v>0</v>
      </c>
      <c r="AE9" s="81">
        <f t="shared" si="8"/>
        <v>0</v>
      </c>
      <c r="AF9" s="81">
        <f t="shared" si="8"/>
        <v>0</v>
      </c>
      <c r="AG9" s="81">
        <f t="shared" si="8"/>
        <v>0</v>
      </c>
      <c r="AH9" s="81">
        <f t="shared" si="8"/>
        <v>0</v>
      </c>
      <c r="AI9" s="81">
        <f t="shared" si="8"/>
        <v>0</v>
      </c>
      <c r="AJ9" s="81">
        <f t="shared" si="8"/>
        <v>321037.3</v>
      </c>
      <c r="AK9" s="81">
        <f t="shared" si="8"/>
        <v>0</v>
      </c>
      <c r="AL9" s="81">
        <f t="shared" si="8"/>
        <v>0</v>
      </c>
      <c r="AM9" s="81">
        <f t="shared" si="8"/>
        <v>0</v>
      </c>
      <c r="AN9" s="81">
        <f t="shared" si="8"/>
        <v>0</v>
      </c>
      <c r="AO9" s="81">
        <f t="shared" si="8"/>
        <v>0</v>
      </c>
      <c r="AP9" s="81">
        <f t="shared" si="8"/>
        <v>0</v>
      </c>
      <c r="AQ9" s="81">
        <f t="shared" si="8"/>
        <v>0</v>
      </c>
      <c r="AR9" s="81">
        <f t="shared" si="8"/>
        <v>0</v>
      </c>
      <c r="AS9" s="81">
        <f t="shared" si="8"/>
        <v>0</v>
      </c>
      <c r="AT9" s="81">
        <f t="shared" si="8"/>
        <v>0</v>
      </c>
      <c r="AU9" s="81">
        <f t="shared" si="8"/>
        <v>325700.3</v>
      </c>
      <c r="AV9" s="81">
        <f t="shared" si="8"/>
        <v>0</v>
      </c>
      <c r="AW9" s="81">
        <f t="shared" si="8"/>
        <v>0</v>
      </c>
      <c r="AX9" s="81">
        <f t="shared" si="8"/>
        <v>0</v>
      </c>
      <c r="AY9" s="81">
        <f t="shared" si="8"/>
        <v>0</v>
      </c>
      <c r="AZ9" s="81">
        <f t="shared" si="8"/>
        <v>0</v>
      </c>
      <c r="BA9" s="81">
        <f t="shared" si="8"/>
        <v>0</v>
      </c>
      <c r="BB9" s="81">
        <f t="shared" si="8"/>
        <v>0</v>
      </c>
      <c r="BC9" s="81">
        <f t="shared" si="8"/>
        <v>0</v>
      </c>
      <c r="BD9" s="81">
        <f t="shared" si="8"/>
        <v>0</v>
      </c>
      <c r="BE9" s="81">
        <f t="shared" si="8"/>
        <v>0</v>
      </c>
      <c r="BF9" s="81">
        <f t="shared" si="8"/>
        <v>0</v>
      </c>
      <c r="BG9" s="81">
        <f t="shared" si="8"/>
        <v>0</v>
      </c>
      <c r="BH9" s="81">
        <f t="shared" si="8"/>
        <v>0</v>
      </c>
      <c r="BI9" s="81">
        <f t="shared" si="8"/>
        <v>0</v>
      </c>
      <c r="BJ9" s="81">
        <f t="shared" si="8"/>
        <v>0</v>
      </c>
      <c r="BK9" s="81">
        <f t="shared" si="8"/>
        <v>0</v>
      </c>
      <c r="BL9" s="81">
        <f t="shared" si="8"/>
        <v>0</v>
      </c>
      <c r="BM9" s="81">
        <f t="shared" si="8"/>
        <v>0</v>
      </c>
      <c r="BN9" s="81">
        <f t="shared" si="8"/>
        <v>0</v>
      </c>
      <c r="BO9" s="81">
        <f t="shared" si="8"/>
        <v>0</v>
      </c>
      <c r="BP9" s="81">
        <f t="shared" si="8"/>
        <v>0</v>
      </c>
      <c r="BQ9" s="81">
        <f t="shared" ref="BQ9:EB9" si="9">BQ10</f>
        <v>0</v>
      </c>
      <c r="BR9" s="81">
        <f t="shared" si="9"/>
        <v>0</v>
      </c>
      <c r="BS9" s="81">
        <f t="shared" si="9"/>
        <v>0</v>
      </c>
      <c r="BT9" s="81">
        <f t="shared" si="9"/>
        <v>0</v>
      </c>
      <c r="BU9" s="81">
        <f t="shared" si="9"/>
        <v>0</v>
      </c>
      <c r="BV9" s="81">
        <f t="shared" si="9"/>
        <v>0</v>
      </c>
      <c r="BW9" s="81">
        <f t="shared" si="9"/>
        <v>0</v>
      </c>
      <c r="BX9" s="81">
        <f t="shared" si="9"/>
        <v>0</v>
      </c>
      <c r="BY9" s="81">
        <f t="shared" si="9"/>
        <v>0</v>
      </c>
      <c r="BZ9" s="81">
        <f t="shared" si="9"/>
        <v>0</v>
      </c>
      <c r="CA9" s="81">
        <f t="shared" si="9"/>
        <v>325700.3</v>
      </c>
      <c r="CB9" s="81">
        <f t="shared" si="9"/>
        <v>0</v>
      </c>
      <c r="CC9" s="81">
        <f t="shared" si="9"/>
        <v>0</v>
      </c>
      <c r="CD9" s="81">
        <f t="shared" si="9"/>
        <v>0</v>
      </c>
      <c r="CE9" s="81">
        <f t="shared" si="9"/>
        <v>0</v>
      </c>
      <c r="CF9" s="81">
        <f t="shared" si="9"/>
        <v>0</v>
      </c>
      <c r="CG9" s="81">
        <f t="shared" si="9"/>
        <v>0</v>
      </c>
      <c r="CH9" s="81">
        <f t="shared" si="9"/>
        <v>0</v>
      </c>
      <c r="CI9" s="81">
        <f t="shared" si="9"/>
        <v>0</v>
      </c>
      <c r="CJ9" s="81">
        <f t="shared" si="9"/>
        <v>0</v>
      </c>
      <c r="CK9" s="81">
        <f t="shared" si="9"/>
        <v>0</v>
      </c>
      <c r="CL9" s="81">
        <f t="shared" si="9"/>
        <v>325700.3</v>
      </c>
      <c r="CM9" s="81">
        <f t="shared" si="9"/>
        <v>0</v>
      </c>
      <c r="CN9" s="81">
        <f t="shared" si="9"/>
        <v>0</v>
      </c>
      <c r="CO9" s="81">
        <f t="shared" si="9"/>
        <v>0</v>
      </c>
      <c r="CP9" s="81">
        <f t="shared" si="9"/>
        <v>0</v>
      </c>
      <c r="CQ9" s="81">
        <f t="shared" si="9"/>
        <v>0</v>
      </c>
      <c r="CR9" s="81">
        <f t="shared" si="9"/>
        <v>0</v>
      </c>
      <c r="CS9" s="81">
        <f t="shared" si="9"/>
        <v>0</v>
      </c>
      <c r="CT9" s="81">
        <f t="shared" si="9"/>
        <v>0</v>
      </c>
      <c r="CU9" s="81">
        <f t="shared" si="9"/>
        <v>0</v>
      </c>
      <c r="CV9" s="81">
        <f t="shared" si="9"/>
        <v>0</v>
      </c>
      <c r="CW9" s="81">
        <f t="shared" si="9"/>
        <v>0</v>
      </c>
      <c r="CX9" s="81">
        <f t="shared" si="9"/>
        <v>0</v>
      </c>
      <c r="CY9" s="81">
        <f t="shared" si="9"/>
        <v>0</v>
      </c>
      <c r="CZ9" s="81">
        <f t="shared" si="9"/>
        <v>0</v>
      </c>
      <c r="DA9" s="81">
        <f t="shared" si="9"/>
        <v>0</v>
      </c>
      <c r="DB9" s="81">
        <f t="shared" si="9"/>
        <v>0</v>
      </c>
      <c r="DC9" s="81">
        <f t="shared" si="9"/>
        <v>0</v>
      </c>
      <c r="DD9" s="81">
        <f t="shared" si="9"/>
        <v>0</v>
      </c>
      <c r="DE9" s="81">
        <f t="shared" si="9"/>
        <v>0</v>
      </c>
      <c r="DF9" s="81">
        <f t="shared" si="9"/>
        <v>0</v>
      </c>
      <c r="DG9" s="81">
        <f t="shared" si="9"/>
        <v>0</v>
      </c>
      <c r="DH9" s="81">
        <f t="shared" si="9"/>
        <v>0</v>
      </c>
      <c r="DI9" s="81">
        <f t="shared" si="9"/>
        <v>0</v>
      </c>
      <c r="DJ9" s="81">
        <f t="shared" si="9"/>
        <v>0</v>
      </c>
      <c r="DK9" s="81">
        <f t="shared" si="9"/>
        <v>0</v>
      </c>
      <c r="DL9" s="81">
        <f t="shared" si="9"/>
        <v>0</v>
      </c>
      <c r="DM9" s="81">
        <f t="shared" si="9"/>
        <v>0</v>
      </c>
      <c r="DN9" s="81">
        <f t="shared" si="9"/>
        <v>0</v>
      </c>
      <c r="DO9" s="81">
        <f t="shared" si="9"/>
        <v>0</v>
      </c>
      <c r="DP9" s="81">
        <f t="shared" si="9"/>
        <v>0</v>
      </c>
      <c r="DQ9" s="81">
        <f t="shared" si="9"/>
        <v>0</v>
      </c>
      <c r="DR9" s="81">
        <f t="shared" si="9"/>
        <v>325700.3</v>
      </c>
      <c r="DS9" s="81">
        <f t="shared" si="9"/>
        <v>0</v>
      </c>
      <c r="DT9" s="81">
        <f t="shared" si="9"/>
        <v>0</v>
      </c>
      <c r="DU9" s="81">
        <f t="shared" si="9"/>
        <v>0</v>
      </c>
      <c r="DV9" s="81">
        <f t="shared" si="9"/>
        <v>0</v>
      </c>
      <c r="DW9" s="81">
        <f t="shared" si="9"/>
        <v>0</v>
      </c>
      <c r="DX9" s="81">
        <f t="shared" si="9"/>
        <v>0</v>
      </c>
      <c r="DY9" s="81">
        <f t="shared" si="9"/>
        <v>0</v>
      </c>
      <c r="DZ9" s="81">
        <f t="shared" si="9"/>
        <v>0</v>
      </c>
      <c r="EA9" s="81">
        <f t="shared" si="9"/>
        <v>0</v>
      </c>
      <c r="EB9" s="81">
        <f t="shared" si="9"/>
        <v>0</v>
      </c>
      <c r="EC9" s="81">
        <f t="shared" ref="EC9:GN9" si="10">EC10</f>
        <v>325700.3</v>
      </c>
      <c r="ED9" s="81">
        <f t="shared" si="10"/>
        <v>0</v>
      </c>
      <c r="EE9" s="81">
        <f t="shared" si="10"/>
        <v>0</v>
      </c>
      <c r="EF9" s="81">
        <f t="shared" si="10"/>
        <v>0</v>
      </c>
      <c r="EG9" s="81">
        <f t="shared" si="10"/>
        <v>0</v>
      </c>
      <c r="EH9" s="81">
        <f t="shared" si="10"/>
        <v>0</v>
      </c>
      <c r="EI9" s="81">
        <f t="shared" si="10"/>
        <v>0</v>
      </c>
      <c r="EJ9" s="81">
        <f t="shared" si="10"/>
        <v>0</v>
      </c>
      <c r="EK9" s="81">
        <f t="shared" si="10"/>
        <v>0</v>
      </c>
      <c r="EL9" s="81">
        <f t="shared" si="10"/>
        <v>0</v>
      </c>
      <c r="EM9" s="81">
        <f t="shared" si="10"/>
        <v>0</v>
      </c>
      <c r="EN9" s="81">
        <f t="shared" si="10"/>
        <v>0</v>
      </c>
      <c r="EO9" s="81">
        <f t="shared" si="10"/>
        <v>0</v>
      </c>
      <c r="EP9" s="81">
        <f t="shared" si="10"/>
        <v>0</v>
      </c>
      <c r="EQ9" s="81">
        <f t="shared" si="10"/>
        <v>0</v>
      </c>
      <c r="ER9" s="81">
        <f t="shared" si="10"/>
        <v>0</v>
      </c>
      <c r="ES9" s="81">
        <f t="shared" si="10"/>
        <v>0</v>
      </c>
      <c r="ET9" s="81">
        <f t="shared" si="10"/>
        <v>0</v>
      </c>
      <c r="EU9" s="81">
        <f t="shared" si="10"/>
        <v>0</v>
      </c>
      <c r="EV9" s="81">
        <f t="shared" si="10"/>
        <v>0</v>
      </c>
      <c r="EW9" s="81">
        <f t="shared" si="10"/>
        <v>0</v>
      </c>
      <c r="EX9" s="81">
        <f t="shared" si="10"/>
        <v>0</v>
      </c>
      <c r="EY9" s="81">
        <f t="shared" si="10"/>
        <v>0</v>
      </c>
      <c r="EZ9" s="81">
        <f t="shared" si="10"/>
        <v>0</v>
      </c>
      <c r="FA9" s="81">
        <f t="shared" si="10"/>
        <v>0</v>
      </c>
      <c r="FB9" s="81">
        <f t="shared" si="10"/>
        <v>0</v>
      </c>
      <c r="FC9" s="81">
        <f t="shared" si="10"/>
        <v>0</v>
      </c>
      <c r="FD9" s="81">
        <f t="shared" si="10"/>
        <v>0</v>
      </c>
      <c r="FE9" s="81">
        <f t="shared" si="10"/>
        <v>0</v>
      </c>
      <c r="FF9" s="81">
        <f t="shared" si="10"/>
        <v>0</v>
      </c>
      <c r="FG9" s="81">
        <f t="shared" si="10"/>
        <v>0</v>
      </c>
      <c r="FH9" s="81">
        <f t="shared" si="10"/>
        <v>0</v>
      </c>
      <c r="FI9" s="81">
        <f t="shared" si="10"/>
        <v>325700.3</v>
      </c>
      <c r="FJ9" s="81">
        <f t="shared" si="10"/>
        <v>0</v>
      </c>
      <c r="FK9" s="81">
        <f t="shared" si="10"/>
        <v>0</v>
      </c>
      <c r="FL9" s="81">
        <f t="shared" si="10"/>
        <v>0</v>
      </c>
      <c r="FM9" s="81">
        <f t="shared" si="10"/>
        <v>0</v>
      </c>
      <c r="FN9" s="81">
        <f t="shared" si="10"/>
        <v>0</v>
      </c>
      <c r="FO9" s="81">
        <f t="shared" si="10"/>
        <v>0</v>
      </c>
      <c r="FP9" s="81">
        <f t="shared" si="10"/>
        <v>0</v>
      </c>
      <c r="FQ9" s="81">
        <f t="shared" si="10"/>
        <v>0</v>
      </c>
      <c r="FR9" s="81">
        <f t="shared" si="10"/>
        <v>0</v>
      </c>
      <c r="FS9" s="81">
        <f t="shared" si="10"/>
        <v>0</v>
      </c>
      <c r="FT9" s="81">
        <f t="shared" si="10"/>
        <v>325700.3</v>
      </c>
      <c r="FU9" s="81">
        <f t="shared" si="10"/>
        <v>0</v>
      </c>
      <c r="FV9" s="81">
        <f t="shared" si="10"/>
        <v>0</v>
      </c>
      <c r="FW9" s="81">
        <f t="shared" si="10"/>
        <v>0</v>
      </c>
      <c r="FX9" s="81">
        <f t="shared" si="10"/>
        <v>0</v>
      </c>
      <c r="FY9" s="81">
        <f t="shared" si="10"/>
        <v>0</v>
      </c>
      <c r="FZ9" s="81">
        <f t="shared" si="10"/>
        <v>0</v>
      </c>
      <c r="GA9" s="81">
        <f t="shared" si="10"/>
        <v>0</v>
      </c>
      <c r="GB9" s="81">
        <f t="shared" si="10"/>
        <v>0</v>
      </c>
      <c r="GC9" s="81">
        <f t="shared" si="10"/>
        <v>0</v>
      </c>
      <c r="GD9" s="81">
        <f t="shared" si="10"/>
        <v>0</v>
      </c>
      <c r="GE9" s="81">
        <f t="shared" si="10"/>
        <v>0</v>
      </c>
      <c r="GF9" s="81">
        <f t="shared" si="10"/>
        <v>0</v>
      </c>
      <c r="GG9" s="81">
        <f t="shared" si="10"/>
        <v>0</v>
      </c>
      <c r="GH9" s="81">
        <f t="shared" si="10"/>
        <v>0</v>
      </c>
      <c r="GI9" s="81">
        <f t="shared" si="10"/>
        <v>0</v>
      </c>
      <c r="GJ9" s="81">
        <f t="shared" si="10"/>
        <v>0</v>
      </c>
      <c r="GK9" s="81">
        <f t="shared" si="10"/>
        <v>0</v>
      </c>
      <c r="GL9" s="81">
        <f t="shared" si="10"/>
        <v>0</v>
      </c>
      <c r="GM9" s="81">
        <f t="shared" si="10"/>
        <v>0</v>
      </c>
      <c r="GN9" s="81">
        <f t="shared" si="10"/>
        <v>0</v>
      </c>
      <c r="GO9" s="81">
        <f t="shared" ref="GO9:HJ9" si="11">GO10</f>
        <v>0</v>
      </c>
      <c r="GP9" s="81">
        <f t="shared" si="11"/>
        <v>0</v>
      </c>
      <c r="GQ9" s="81">
        <f t="shared" si="11"/>
        <v>0</v>
      </c>
      <c r="GR9" s="81">
        <f t="shared" si="11"/>
        <v>0</v>
      </c>
      <c r="GS9" s="81">
        <f t="shared" si="11"/>
        <v>0</v>
      </c>
      <c r="GT9" s="81">
        <f t="shared" si="11"/>
        <v>0</v>
      </c>
      <c r="GU9" s="81">
        <f t="shared" si="11"/>
        <v>0</v>
      </c>
      <c r="GV9" s="81">
        <f t="shared" si="11"/>
        <v>0</v>
      </c>
      <c r="GW9" s="81">
        <f t="shared" si="11"/>
        <v>0</v>
      </c>
      <c r="GX9" s="81">
        <f t="shared" si="11"/>
        <v>0</v>
      </c>
      <c r="GY9" s="81">
        <f t="shared" si="11"/>
        <v>0</v>
      </c>
      <c r="GZ9" s="81">
        <f t="shared" si="11"/>
        <v>325700.3</v>
      </c>
      <c r="HA9" s="81">
        <f t="shared" si="11"/>
        <v>0</v>
      </c>
      <c r="HB9" s="81">
        <f t="shared" si="11"/>
        <v>0</v>
      </c>
      <c r="HC9" s="81">
        <f t="shared" si="11"/>
        <v>0</v>
      </c>
      <c r="HD9" s="81">
        <f t="shared" si="11"/>
        <v>0</v>
      </c>
      <c r="HE9" s="81">
        <f t="shared" si="11"/>
        <v>0</v>
      </c>
      <c r="HF9" s="81">
        <f t="shared" si="11"/>
        <v>0</v>
      </c>
      <c r="HG9" s="81">
        <f t="shared" si="11"/>
        <v>0</v>
      </c>
      <c r="HH9" s="81">
        <f t="shared" si="11"/>
        <v>0</v>
      </c>
      <c r="HI9" s="81">
        <f t="shared" si="11"/>
        <v>0</v>
      </c>
      <c r="HJ9" s="81">
        <f t="shared" si="11"/>
        <v>0</v>
      </c>
    </row>
    <row r="10" spans="1:218" ht="54" customHeight="1">
      <c r="A10" s="118"/>
      <c r="B10" s="7">
        <v>11001</v>
      </c>
      <c r="C10" s="10" t="s">
        <v>83</v>
      </c>
      <c r="D10" s="81">
        <f>SUM(E10:AT10)</f>
        <v>321037.3</v>
      </c>
      <c r="E10" s="5"/>
      <c r="F10" s="5"/>
      <c r="G10" s="5"/>
      <c r="H10" s="5"/>
      <c r="I10" s="5"/>
      <c r="J10" s="5"/>
      <c r="K10" s="5"/>
      <c r="L10" s="5"/>
      <c r="M10" s="18"/>
      <c r="N10" s="5"/>
      <c r="O10" s="5"/>
      <c r="P10" s="5"/>
      <c r="Q10" s="5"/>
      <c r="R10" s="18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18"/>
      <c r="AJ10" s="5">
        <v>321037.3</v>
      </c>
      <c r="AK10" s="5"/>
      <c r="AL10" s="18"/>
      <c r="AM10" s="5"/>
      <c r="AN10" s="5"/>
      <c r="AO10" s="5"/>
      <c r="AP10" s="5"/>
      <c r="AQ10" s="5"/>
      <c r="AR10" s="5"/>
      <c r="AS10" s="5"/>
      <c r="AT10" s="5"/>
      <c r="AU10" s="81">
        <f>SUM(AV10:CK10)</f>
        <v>325700.3</v>
      </c>
      <c r="AV10" s="5"/>
      <c r="AW10" s="5"/>
      <c r="AX10" s="5"/>
      <c r="AY10" s="5"/>
      <c r="AZ10" s="5"/>
      <c r="BA10" s="5"/>
      <c r="BB10" s="5"/>
      <c r="BC10" s="5"/>
      <c r="BD10" s="18"/>
      <c r="BE10" s="5"/>
      <c r="BF10" s="5"/>
      <c r="BG10" s="5"/>
      <c r="BH10" s="5"/>
      <c r="BI10" s="18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18"/>
      <c r="CA10" s="5">
        <v>325700.3</v>
      </c>
      <c r="CB10" s="5"/>
      <c r="CC10" s="18"/>
      <c r="CD10" s="5"/>
      <c r="CE10" s="5"/>
      <c r="CF10" s="5"/>
      <c r="CG10" s="5"/>
      <c r="CH10" s="5"/>
      <c r="CI10" s="5"/>
      <c r="CJ10" s="5"/>
      <c r="CK10" s="5"/>
      <c r="CL10" s="81">
        <f>SUM(CM10:EB10)</f>
        <v>325700.3</v>
      </c>
      <c r="CM10" s="5"/>
      <c r="CN10" s="5"/>
      <c r="CO10" s="5"/>
      <c r="CP10" s="5"/>
      <c r="CQ10" s="5"/>
      <c r="CR10" s="5"/>
      <c r="CS10" s="5"/>
      <c r="CT10" s="5"/>
      <c r="CU10" s="18"/>
      <c r="CV10" s="5"/>
      <c r="CW10" s="5"/>
      <c r="CX10" s="5"/>
      <c r="CY10" s="5"/>
      <c r="CZ10" s="18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18"/>
      <c r="DR10" s="5">
        <v>325700.3</v>
      </c>
      <c r="DS10" s="5"/>
      <c r="DT10" s="18"/>
      <c r="DU10" s="5"/>
      <c r="DV10" s="5"/>
      <c r="DW10" s="5"/>
      <c r="DX10" s="5"/>
      <c r="DY10" s="5"/>
      <c r="DZ10" s="5"/>
      <c r="EA10" s="5"/>
      <c r="EB10" s="5"/>
      <c r="EC10" s="81">
        <f>SUM(ED10:FS10)</f>
        <v>325700.3</v>
      </c>
      <c r="ED10" s="5"/>
      <c r="EE10" s="5"/>
      <c r="EF10" s="5"/>
      <c r="EG10" s="5"/>
      <c r="EH10" s="5"/>
      <c r="EI10" s="5"/>
      <c r="EJ10" s="5"/>
      <c r="EK10" s="5"/>
      <c r="EL10" s="18"/>
      <c r="EM10" s="5"/>
      <c r="EN10" s="5"/>
      <c r="EO10" s="5"/>
      <c r="EP10" s="5"/>
      <c r="EQ10" s="18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18"/>
      <c r="FI10" s="5">
        <v>325700.3</v>
      </c>
      <c r="FJ10" s="5"/>
      <c r="FK10" s="18"/>
      <c r="FL10" s="5"/>
      <c r="FM10" s="5"/>
      <c r="FN10" s="5"/>
      <c r="FO10" s="5"/>
      <c r="FP10" s="5"/>
      <c r="FQ10" s="5"/>
      <c r="FR10" s="5"/>
      <c r="FS10" s="5"/>
      <c r="FT10" s="81">
        <f>SUM(FU10:HJ10)</f>
        <v>325700.3</v>
      </c>
      <c r="FU10" s="5"/>
      <c r="FV10" s="5"/>
      <c r="FW10" s="5"/>
      <c r="FX10" s="5"/>
      <c r="FY10" s="5"/>
      <c r="FZ10" s="5"/>
      <c r="GA10" s="5"/>
      <c r="GB10" s="5"/>
      <c r="GC10" s="18"/>
      <c r="GD10" s="5"/>
      <c r="GE10" s="5"/>
      <c r="GF10" s="5"/>
      <c r="GG10" s="5"/>
      <c r="GH10" s="18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18"/>
      <c r="GZ10" s="5">
        <v>325700.3</v>
      </c>
      <c r="HA10" s="5"/>
      <c r="HB10" s="18"/>
      <c r="HC10" s="5"/>
      <c r="HD10" s="5"/>
      <c r="HE10" s="5"/>
      <c r="HF10" s="5"/>
      <c r="HG10" s="5"/>
      <c r="HH10" s="5"/>
      <c r="HI10" s="5"/>
      <c r="HJ10" s="5"/>
    </row>
    <row r="11" spans="1:218" ht="51" customHeight="1">
      <c r="A11" s="118">
        <v>1093</v>
      </c>
      <c r="B11" s="82"/>
      <c r="C11" s="85" t="s">
        <v>4</v>
      </c>
      <c r="D11" s="81">
        <f>D12+D14+D13</f>
        <v>614951.5</v>
      </c>
      <c r="E11" s="81">
        <f t="shared" ref="E11:BP11" si="12">E12+E14+E13</f>
        <v>0</v>
      </c>
      <c r="F11" s="81">
        <f t="shared" si="12"/>
        <v>0</v>
      </c>
      <c r="G11" s="81">
        <f t="shared" si="12"/>
        <v>0</v>
      </c>
      <c r="H11" s="81">
        <f t="shared" si="12"/>
        <v>0</v>
      </c>
      <c r="I11" s="81">
        <f t="shared" si="12"/>
        <v>0</v>
      </c>
      <c r="J11" s="81">
        <f t="shared" si="12"/>
        <v>0</v>
      </c>
      <c r="K11" s="81">
        <f t="shared" si="12"/>
        <v>0</v>
      </c>
      <c r="L11" s="81">
        <f t="shared" si="12"/>
        <v>0</v>
      </c>
      <c r="M11" s="81">
        <f t="shared" si="12"/>
        <v>0</v>
      </c>
      <c r="N11" s="81">
        <f t="shared" si="12"/>
        <v>0</v>
      </c>
      <c r="O11" s="81">
        <f t="shared" si="12"/>
        <v>0</v>
      </c>
      <c r="P11" s="81">
        <f t="shared" si="12"/>
        <v>0</v>
      </c>
      <c r="Q11" s="81">
        <f t="shared" si="12"/>
        <v>0</v>
      </c>
      <c r="R11" s="81">
        <f t="shared" si="12"/>
        <v>0</v>
      </c>
      <c r="S11" s="81">
        <f t="shared" si="12"/>
        <v>0</v>
      </c>
      <c r="T11" s="81">
        <f t="shared" si="12"/>
        <v>220279.4</v>
      </c>
      <c r="U11" s="81">
        <f t="shared" si="12"/>
        <v>0</v>
      </c>
      <c r="V11" s="81">
        <f t="shared" si="12"/>
        <v>0</v>
      </c>
      <c r="W11" s="81">
        <f t="shared" si="12"/>
        <v>0</v>
      </c>
      <c r="X11" s="81">
        <f t="shared" si="12"/>
        <v>0</v>
      </c>
      <c r="Y11" s="81">
        <f t="shared" si="12"/>
        <v>0</v>
      </c>
      <c r="Z11" s="81">
        <f t="shared" si="12"/>
        <v>0</v>
      </c>
      <c r="AA11" s="81">
        <f t="shared" si="12"/>
        <v>0</v>
      </c>
      <c r="AB11" s="81">
        <f t="shared" si="12"/>
        <v>0</v>
      </c>
      <c r="AC11" s="81">
        <f t="shared" si="12"/>
        <v>0</v>
      </c>
      <c r="AD11" s="81">
        <f t="shared" si="12"/>
        <v>0</v>
      </c>
      <c r="AE11" s="81">
        <f t="shared" si="12"/>
        <v>0</v>
      </c>
      <c r="AF11" s="81">
        <f t="shared" si="12"/>
        <v>0</v>
      </c>
      <c r="AG11" s="81">
        <f t="shared" si="12"/>
        <v>0</v>
      </c>
      <c r="AH11" s="81">
        <f t="shared" si="12"/>
        <v>0</v>
      </c>
      <c r="AI11" s="81">
        <f t="shared" si="12"/>
        <v>0</v>
      </c>
      <c r="AJ11" s="81">
        <f t="shared" si="12"/>
        <v>394672.1</v>
      </c>
      <c r="AK11" s="81">
        <f t="shared" si="12"/>
        <v>0</v>
      </c>
      <c r="AL11" s="81">
        <f t="shared" si="12"/>
        <v>0</v>
      </c>
      <c r="AM11" s="81">
        <f t="shared" si="12"/>
        <v>0</v>
      </c>
      <c r="AN11" s="81">
        <f t="shared" si="12"/>
        <v>0</v>
      </c>
      <c r="AO11" s="81">
        <f t="shared" si="12"/>
        <v>0</v>
      </c>
      <c r="AP11" s="81">
        <f t="shared" si="12"/>
        <v>0</v>
      </c>
      <c r="AQ11" s="81">
        <f t="shared" si="12"/>
        <v>0</v>
      </c>
      <c r="AR11" s="81">
        <f t="shared" si="12"/>
        <v>0</v>
      </c>
      <c r="AS11" s="81">
        <f t="shared" si="12"/>
        <v>0</v>
      </c>
      <c r="AT11" s="81">
        <f t="shared" si="12"/>
        <v>0</v>
      </c>
      <c r="AU11" s="81">
        <f>AU12+AU14+AU13</f>
        <v>612551.5</v>
      </c>
      <c r="AV11" s="81">
        <f t="shared" si="12"/>
        <v>0</v>
      </c>
      <c r="AW11" s="81">
        <f t="shared" si="12"/>
        <v>0</v>
      </c>
      <c r="AX11" s="81">
        <f t="shared" si="12"/>
        <v>0</v>
      </c>
      <c r="AY11" s="81">
        <f t="shared" si="12"/>
        <v>0</v>
      </c>
      <c r="AZ11" s="81">
        <f t="shared" si="12"/>
        <v>0</v>
      </c>
      <c r="BA11" s="81">
        <f t="shared" si="12"/>
        <v>0</v>
      </c>
      <c r="BB11" s="81">
        <f t="shared" si="12"/>
        <v>0</v>
      </c>
      <c r="BC11" s="81">
        <f t="shared" si="12"/>
        <v>0</v>
      </c>
      <c r="BD11" s="81">
        <f t="shared" si="12"/>
        <v>0</v>
      </c>
      <c r="BE11" s="81">
        <f t="shared" si="12"/>
        <v>0</v>
      </c>
      <c r="BF11" s="81">
        <f t="shared" si="12"/>
        <v>0</v>
      </c>
      <c r="BG11" s="81">
        <f t="shared" si="12"/>
        <v>0</v>
      </c>
      <c r="BH11" s="81">
        <f t="shared" si="12"/>
        <v>0</v>
      </c>
      <c r="BI11" s="81">
        <f t="shared" si="12"/>
        <v>0</v>
      </c>
      <c r="BJ11" s="81">
        <f t="shared" si="12"/>
        <v>0</v>
      </c>
      <c r="BK11" s="81">
        <f t="shared" si="12"/>
        <v>220279.4</v>
      </c>
      <c r="BL11" s="81">
        <f t="shared" si="12"/>
        <v>0</v>
      </c>
      <c r="BM11" s="81">
        <f t="shared" si="12"/>
        <v>0</v>
      </c>
      <c r="BN11" s="81">
        <f t="shared" si="12"/>
        <v>0</v>
      </c>
      <c r="BO11" s="81">
        <f t="shared" si="12"/>
        <v>0</v>
      </c>
      <c r="BP11" s="81">
        <f t="shared" si="12"/>
        <v>0</v>
      </c>
      <c r="BQ11" s="81">
        <f t="shared" ref="BQ11:EB11" si="13">BQ12+BQ14+BQ13</f>
        <v>0</v>
      </c>
      <c r="BR11" s="81">
        <f t="shared" si="13"/>
        <v>0</v>
      </c>
      <c r="BS11" s="81">
        <f t="shared" si="13"/>
        <v>0</v>
      </c>
      <c r="BT11" s="81">
        <f t="shared" si="13"/>
        <v>0</v>
      </c>
      <c r="BU11" s="81">
        <f t="shared" si="13"/>
        <v>0</v>
      </c>
      <c r="BV11" s="81">
        <f t="shared" si="13"/>
        <v>0</v>
      </c>
      <c r="BW11" s="81">
        <f t="shared" si="13"/>
        <v>0</v>
      </c>
      <c r="BX11" s="81">
        <f t="shared" si="13"/>
        <v>0</v>
      </c>
      <c r="BY11" s="81">
        <f t="shared" si="13"/>
        <v>0</v>
      </c>
      <c r="BZ11" s="81">
        <f t="shared" si="13"/>
        <v>0</v>
      </c>
      <c r="CA11" s="81">
        <f t="shared" si="13"/>
        <v>392272.1</v>
      </c>
      <c r="CB11" s="81">
        <f t="shared" si="13"/>
        <v>0</v>
      </c>
      <c r="CC11" s="81">
        <f t="shared" si="13"/>
        <v>0</v>
      </c>
      <c r="CD11" s="81">
        <f t="shared" si="13"/>
        <v>0</v>
      </c>
      <c r="CE11" s="81">
        <f t="shared" si="13"/>
        <v>0</v>
      </c>
      <c r="CF11" s="81">
        <f t="shared" si="13"/>
        <v>0</v>
      </c>
      <c r="CG11" s="81">
        <f t="shared" si="13"/>
        <v>0</v>
      </c>
      <c r="CH11" s="81">
        <f t="shared" si="13"/>
        <v>0</v>
      </c>
      <c r="CI11" s="81">
        <f t="shared" si="13"/>
        <v>0</v>
      </c>
      <c r="CJ11" s="81">
        <f t="shared" si="13"/>
        <v>0</v>
      </c>
      <c r="CK11" s="81">
        <f t="shared" si="13"/>
        <v>0</v>
      </c>
      <c r="CL11" s="81">
        <f t="shared" si="13"/>
        <v>764215.7</v>
      </c>
      <c r="CM11" s="81">
        <f t="shared" si="13"/>
        <v>0</v>
      </c>
      <c r="CN11" s="81">
        <f t="shared" si="13"/>
        <v>0</v>
      </c>
      <c r="CO11" s="81">
        <f t="shared" si="13"/>
        <v>0</v>
      </c>
      <c r="CP11" s="81">
        <f t="shared" si="13"/>
        <v>0</v>
      </c>
      <c r="CQ11" s="81">
        <f t="shared" si="13"/>
        <v>0</v>
      </c>
      <c r="CR11" s="81">
        <f t="shared" si="13"/>
        <v>0</v>
      </c>
      <c r="CS11" s="81">
        <f t="shared" si="13"/>
        <v>0</v>
      </c>
      <c r="CT11" s="81">
        <f t="shared" si="13"/>
        <v>0</v>
      </c>
      <c r="CU11" s="81">
        <f t="shared" si="13"/>
        <v>0</v>
      </c>
      <c r="CV11" s="81">
        <f t="shared" si="13"/>
        <v>0</v>
      </c>
      <c r="CW11" s="81">
        <f t="shared" si="13"/>
        <v>0</v>
      </c>
      <c r="CX11" s="81">
        <f t="shared" si="13"/>
        <v>0</v>
      </c>
      <c r="CY11" s="81">
        <f t="shared" si="13"/>
        <v>0</v>
      </c>
      <c r="CZ11" s="81">
        <f t="shared" si="13"/>
        <v>0</v>
      </c>
      <c r="DA11" s="81">
        <f t="shared" si="13"/>
        <v>0</v>
      </c>
      <c r="DB11" s="81">
        <f t="shared" si="13"/>
        <v>237837.8</v>
      </c>
      <c r="DC11" s="81">
        <f t="shared" si="13"/>
        <v>0</v>
      </c>
      <c r="DD11" s="81">
        <f t="shared" si="13"/>
        <v>0</v>
      </c>
      <c r="DE11" s="81">
        <f t="shared" si="13"/>
        <v>0</v>
      </c>
      <c r="DF11" s="81">
        <f t="shared" si="13"/>
        <v>0</v>
      </c>
      <c r="DG11" s="81">
        <f t="shared" si="13"/>
        <v>0</v>
      </c>
      <c r="DH11" s="81">
        <f t="shared" si="13"/>
        <v>0</v>
      </c>
      <c r="DI11" s="81">
        <f t="shared" si="13"/>
        <v>0</v>
      </c>
      <c r="DJ11" s="81">
        <f t="shared" si="13"/>
        <v>0</v>
      </c>
      <c r="DK11" s="81">
        <f t="shared" si="13"/>
        <v>0</v>
      </c>
      <c r="DL11" s="81">
        <f t="shared" si="13"/>
        <v>0</v>
      </c>
      <c r="DM11" s="81">
        <f t="shared" si="13"/>
        <v>0</v>
      </c>
      <c r="DN11" s="81">
        <f t="shared" si="13"/>
        <v>0</v>
      </c>
      <c r="DO11" s="81">
        <f t="shared" si="13"/>
        <v>0</v>
      </c>
      <c r="DP11" s="81">
        <f t="shared" si="13"/>
        <v>0</v>
      </c>
      <c r="DQ11" s="81">
        <f t="shared" si="13"/>
        <v>0</v>
      </c>
      <c r="DR11" s="81">
        <f t="shared" si="13"/>
        <v>526377.9</v>
      </c>
      <c r="DS11" s="81">
        <f t="shared" si="13"/>
        <v>0</v>
      </c>
      <c r="DT11" s="81">
        <f t="shared" si="13"/>
        <v>0</v>
      </c>
      <c r="DU11" s="81">
        <f t="shared" si="13"/>
        <v>0</v>
      </c>
      <c r="DV11" s="81">
        <f t="shared" si="13"/>
        <v>0</v>
      </c>
      <c r="DW11" s="81">
        <f t="shared" si="13"/>
        <v>0</v>
      </c>
      <c r="DX11" s="81">
        <f t="shared" si="13"/>
        <v>0</v>
      </c>
      <c r="DY11" s="81">
        <f t="shared" si="13"/>
        <v>0</v>
      </c>
      <c r="DZ11" s="81">
        <f t="shared" si="13"/>
        <v>0</v>
      </c>
      <c r="EA11" s="81">
        <f t="shared" si="13"/>
        <v>0</v>
      </c>
      <c r="EB11" s="81">
        <f t="shared" si="13"/>
        <v>0</v>
      </c>
      <c r="EC11" s="81">
        <f t="shared" ref="EC11:GN11" si="14">EC12+EC14+EC13</f>
        <v>776747.3</v>
      </c>
      <c r="ED11" s="81">
        <f t="shared" si="14"/>
        <v>0</v>
      </c>
      <c r="EE11" s="81">
        <f t="shared" si="14"/>
        <v>0</v>
      </c>
      <c r="EF11" s="81">
        <f t="shared" si="14"/>
        <v>0</v>
      </c>
      <c r="EG11" s="81">
        <f t="shared" si="14"/>
        <v>0</v>
      </c>
      <c r="EH11" s="81">
        <f t="shared" si="14"/>
        <v>0</v>
      </c>
      <c r="EI11" s="81">
        <f t="shared" si="14"/>
        <v>0</v>
      </c>
      <c r="EJ11" s="81">
        <f t="shared" si="14"/>
        <v>0</v>
      </c>
      <c r="EK11" s="81">
        <f t="shared" si="14"/>
        <v>0</v>
      </c>
      <c r="EL11" s="81">
        <f t="shared" si="14"/>
        <v>0</v>
      </c>
      <c r="EM11" s="81">
        <f t="shared" si="14"/>
        <v>0</v>
      </c>
      <c r="EN11" s="81">
        <f t="shared" si="14"/>
        <v>0</v>
      </c>
      <c r="EO11" s="81">
        <f t="shared" si="14"/>
        <v>0</v>
      </c>
      <c r="EP11" s="81">
        <f t="shared" si="14"/>
        <v>0</v>
      </c>
      <c r="EQ11" s="81">
        <f t="shared" si="14"/>
        <v>0</v>
      </c>
      <c r="ER11" s="81">
        <f t="shared" si="14"/>
        <v>0</v>
      </c>
      <c r="ES11" s="81">
        <f t="shared" si="14"/>
        <v>250369.4</v>
      </c>
      <c r="ET11" s="81">
        <f t="shared" si="14"/>
        <v>0</v>
      </c>
      <c r="EU11" s="81">
        <f t="shared" si="14"/>
        <v>0</v>
      </c>
      <c r="EV11" s="81">
        <f t="shared" si="14"/>
        <v>0</v>
      </c>
      <c r="EW11" s="81">
        <f t="shared" si="14"/>
        <v>0</v>
      </c>
      <c r="EX11" s="81">
        <f t="shared" si="14"/>
        <v>0</v>
      </c>
      <c r="EY11" s="81">
        <f t="shared" si="14"/>
        <v>0</v>
      </c>
      <c r="EZ11" s="81">
        <f t="shared" si="14"/>
        <v>0</v>
      </c>
      <c r="FA11" s="81">
        <f t="shared" si="14"/>
        <v>0</v>
      </c>
      <c r="FB11" s="81">
        <f t="shared" si="14"/>
        <v>0</v>
      </c>
      <c r="FC11" s="81">
        <f t="shared" si="14"/>
        <v>0</v>
      </c>
      <c r="FD11" s="81">
        <f t="shared" si="14"/>
        <v>0</v>
      </c>
      <c r="FE11" s="81">
        <f t="shared" si="14"/>
        <v>0</v>
      </c>
      <c r="FF11" s="81">
        <f t="shared" si="14"/>
        <v>0</v>
      </c>
      <c r="FG11" s="81">
        <f t="shared" si="14"/>
        <v>0</v>
      </c>
      <c r="FH11" s="81">
        <f t="shared" si="14"/>
        <v>0</v>
      </c>
      <c r="FI11" s="81">
        <f t="shared" si="14"/>
        <v>526377.9</v>
      </c>
      <c r="FJ11" s="81">
        <f t="shared" si="14"/>
        <v>0</v>
      </c>
      <c r="FK11" s="81">
        <f t="shared" si="14"/>
        <v>0</v>
      </c>
      <c r="FL11" s="81">
        <f t="shared" si="14"/>
        <v>0</v>
      </c>
      <c r="FM11" s="81">
        <f t="shared" si="14"/>
        <v>0</v>
      </c>
      <c r="FN11" s="81">
        <f t="shared" si="14"/>
        <v>0</v>
      </c>
      <c r="FO11" s="81">
        <f t="shared" si="14"/>
        <v>0</v>
      </c>
      <c r="FP11" s="81">
        <f t="shared" si="14"/>
        <v>0</v>
      </c>
      <c r="FQ11" s="81">
        <f t="shared" si="14"/>
        <v>0</v>
      </c>
      <c r="FR11" s="81">
        <f t="shared" si="14"/>
        <v>0</v>
      </c>
      <c r="FS11" s="81">
        <f t="shared" si="14"/>
        <v>0</v>
      </c>
      <c r="FT11" s="81">
        <f t="shared" si="14"/>
        <v>789916.3</v>
      </c>
      <c r="FU11" s="81">
        <f t="shared" si="14"/>
        <v>0</v>
      </c>
      <c r="FV11" s="81">
        <f t="shared" si="14"/>
        <v>0</v>
      </c>
      <c r="FW11" s="81">
        <f t="shared" si="14"/>
        <v>0</v>
      </c>
      <c r="FX11" s="81">
        <f t="shared" si="14"/>
        <v>0</v>
      </c>
      <c r="FY11" s="81">
        <f t="shared" si="14"/>
        <v>0</v>
      </c>
      <c r="FZ11" s="81">
        <f t="shared" si="14"/>
        <v>0</v>
      </c>
      <c r="GA11" s="81">
        <f t="shared" si="14"/>
        <v>0</v>
      </c>
      <c r="GB11" s="81">
        <f t="shared" si="14"/>
        <v>0</v>
      </c>
      <c r="GC11" s="81">
        <f t="shared" si="14"/>
        <v>0</v>
      </c>
      <c r="GD11" s="81">
        <f t="shared" si="14"/>
        <v>0</v>
      </c>
      <c r="GE11" s="81">
        <f t="shared" si="14"/>
        <v>0</v>
      </c>
      <c r="GF11" s="81">
        <f t="shared" si="14"/>
        <v>0</v>
      </c>
      <c r="GG11" s="81">
        <f t="shared" si="14"/>
        <v>0</v>
      </c>
      <c r="GH11" s="81">
        <f t="shared" si="14"/>
        <v>0</v>
      </c>
      <c r="GI11" s="81">
        <f t="shared" si="14"/>
        <v>0</v>
      </c>
      <c r="GJ11" s="81">
        <f t="shared" si="14"/>
        <v>263538.40000000002</v>
      </c>
      <c r="GK11" s="81">
        <f t="shared" si="14"/>
        <v>0</v>
      </c>
      <c r="GL11" s="81">
        <f t="shared" si="14"/>
        <v>0</v>
      </c>
      <c r="GM11" s="81">
        <f t="shared" si="14"/>
        <v>0</v>
      </c>
      <c r="GN11" s="81">
        <f t="shared" si="14"/>
        <v>0</v>
      </c>
      <c r="GO11" s="81">
        <f t="shared" ref="GO11:HJ11" si="15">GO12+GO14+GO13</f>
        <v>0</v>
      </c>
      <c r="GP11" s="81">
        <f t="shared" si="15"/>
        <v>0</v>
      </c>
      <c r="GQ11" s="81">
        <f t="shared" si="15"/>
        <v>0</v>
      </c>
      <c r="GR11" s="81">
        <f t="shared" si="15"/>
        <v>0</v>
      </c>
      <c r="GS11" s="81">
        <f t="shared" si="15"/>
        <v>0</v>
      </c>
      <c r="GT11" s="81">
        <f t="shared" si="15"/>
        <v>0</v>
      </c>
      <c r="GU11" s="81">
        <f t="shared" si="15"/>
        <v>0</v>
      </c>
      <c r="GV11" s="81">
        <f t="shared" si="15"/>
        <v>0</v>
      </c>
      <c r="GW11" s="81">
        <f t="shared" si="15"/>
        <v>0</v>
      </c>
      <c r="GX11" s="81">
        <f t="shared" si="15"/>
        <v>0</v>
      </c>
      <c r="GY11" s="81">
        <f t="shared" si="15"/>
        <v>0</v>
      </c>
      <c r="GZ11" s="81">
        <f t="shared" si="15"/>
        <v>526377.9</v>
      </c>
      <c r="HA11" s="81">
        <f t="shared" si="15"/>
        <v>0</v>
      </c>
      <c r="HB11" s="81">
        <f t="shared" si="15"/>
        <v>0</v>
      </c>
      <c r="HC11" s="81">
        <f t="shared" si="15"/>
        <v>0</v>
      </c>
      <c r="HD11" s="81">
        <f t="shared" si="15"/>
        <v>0</v>
      </c>
      <c r="HE11" s="81">
        <f t="shared" si="15"/>
        <v>0</v>
      </c>
      <c r="HF11" s="81">
        <f t="shared" si="15"/>
        <v>0</v>
      </c>
      <c r="HG11" s="81">
        <f t="shared" si="15"/>
        <v>0</v>
      </c>
      <c r="HH11" s="81">
        <f t="shared" si="15"/>
        <v>0</v>
      </c>
      <c r="HI11" s="81">
        <f t="shared" si="15"/>
        <v>0</v>
      </c>
      <c r="HJ11" s="81">
        <f t="shared" si="15"/>
        <v>0</v>
      </c>
    </row>
    <row r="12" spans="1:218" ht="51" customHeight="1">
      <c r="A12" s="118"/>
      <c r="B12" s="7">
        <v>11001</v>
      </c>
      <c r="C12" s="9" t="s">
        <v>84</v>
      </c>
      <c r="D12" s="81">
        <f>SUM(E12:AT12)</f>
        <v>377272.1</v>
      </c>
      <c r="E12" s="5"/>
      <c r="F12" s="5"/>
      <c r="G12" s="5"/>
      <c r="H12" s="5"/>
      <c r="I12" s="5"/>
      <c r="J12" s="5"/>
      <c r="K12" s="5"/>
      <c r="L12" s="5"/>
      <c r="M12" s="18"/>
      <c r="N12" s="5"/>
      <c r="O12" s="5"/>
      <c r="P12" s="5"/>
      <c r="Q12" s="5"/>
      <c r="R12" s="18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18"/>
      <c r="AJ12" s="5">
        <v>377272.1</v>
      </c>
      <c r="AK12" s="5"/>
      <c r="AL12" s="18"/>
      <c r="AM12" s="5"/>
      <c r="AN12" s="5"/>
      <c r="AO12" s="5"/>
      <c r="AP12" s="5"/>
      <c r="AQ12" s="5"/>
      <c r="AR12" s="5"/>
      <c r="AS12" s="5"/>
      <c r="AT12" s="5"/>
      <c r="AU12" s="81">
        <f>SUM(AV12:CK12)</f>
        <v>377272.1</v>
      </c>
      <c r="AV12" s="5"/>
      <c r="AW12" s="5"/>
      <c r="AX12" s="5"/>
      <c r="AY12" s="5"/>
      <c r="AZ12" s="5"/>
      <c r="BA12" s="5"/>
      <c r="BB12" s="5"/>
      <c r="BC12" s="5"/>
      <c r="BD12" s="18"/>
      <c r="BE12" s="5"/>
      <c r="BF12" s="5"/>
      <c r="BG12" s="5"/>
      <c r="BH12" s="5"/>
      <c r="BI12" s="18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18"/>
      <c r="CA12" s="5">
        <v>377272.1</v>
      </c>
      <c r="CB12" s="5"/>
      <c r="CC12" s="18"/>
      <c r="CD12" s="5"/>
      <c r="CE12" s="5"/>
      <c r="CF12" s="5"/>
      <c r="CG12" s="5"/>
      <c r="CH12" s="5"/>
      <c r="CI12" s="5"/>
      <c r="CJ12" s="5"/>
      <c r="CK12" s="5"/>
      <c r="CL12" s="81">
        <f>SUM(CM12:EB12)</f>
        <v>511377.9</v>
      </c>
      <c r="CM12" s="5"/>
      <c r="CN12" s="5"/>
      <c r="CO12" s="5"/>
      <c r="CP12" s="5"/>
      <c r="CQ12" s="5"/>
      <c r="CR12" s="5"/>
      <c r="CS12" s="5"/>
      <c r="CT12" s="5"/>
      <c r="CU12" s="18"/>
      <c r="CV12" s="5"/>
      <c r="CW12" s="5"/>
      <c r="CX12" s="5"/>
      <c r="CY12" s="5"/>
      <c r="CZ12" s="18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18"/>
      <c r="DR12" s="5">
        <v>511377.9</v>
      </c>
      <c r="DS12" s="5"/>
      <c r="DT12" s="18"/>
      <c r="DU12" s="5"/>
      <c r="DV12" s="5"/>
      <c r="DW12" s="5"/>
      <c r="DX12" s="5"/>
      <c r="DY12" s="5"/>
      <c r="DZ12" s="5"/>
      <c r="EA12" s="5"/>
      <c r="EB12" s="5"/>
      <c r="EC12" s="81">
        <f>SUM(ED12:FS12)</f>
        <v>511377.9</v>
      </c>
      <c r="ED12" s="5"/>
      <c r="EE12" s="5"/>
      <c r="EF12" s="5"/>
      <c r="EG12" s="5"/>
      <c r="EH12" s="5"/>
      <c r="EI12" s="5"/>
      <c r="EJ12" s="5"/>
      <c r="EK12" s="5"/>
      <c r="EL12" s="18"/>
      <c r="EM12" s="5"/>
      <c r="EN12" s="5"/>
      <c r="EO12" s="5"/>
      <c r="EP12" s="5"/>
      <c r="EQ12" s="18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18"/>
      <c r="FI12" s="5">
        <v>511377.9</v>
      </c>
      <c r="FJ12" s="5"/>
      <c r="FK12" s="18"/>
      <c r="FL12" s="5"/>
      <c r="FM12" s="5"/>
      <c r="FN12" s="5"/>
      <c r="FO12" s="5"/>
      <c r="FP12" s="5"/>
      <c r="FQ12" s="5"/>
      <c r="FR12" s="5"/>
      <c r="FS12" s="5"/>
      <c r="FT12" s="81">
        <f>SUM(FU12:HJ12)</f>
        <v>511377.9</v>
      </c>
      <c r="FU12" s="5"/>
      <c r="FV12" s="5"/>
      <c r="FW12" s="5"/>
      <c r="FX12" s="5"/>
      <c r="FY12" s="5"/>
      <c r="FZ12" s="5"/>
      <c r="GA12" s="5"/>
      <c r="GB12" s="5"/>
      <c r="GC12" s="18"/>
      <c r="GD12" s="5"/>
      <c r="GE12" s="5"/>
      <c r="GF12" s="5"/>
      <c r="GG12" s="5"/>
      <c r="GH12" s="18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18"/>
      <c r="GZ12" s="5">
        <v>511377.9</v>
      </c>
      <c r="HA12" s="5"/>
      <c r="HB12" s="18"/>
      <c r="HC12" s="5"/>
      <c r="HD12" s="5"/>
      <c r="HE12" s="5"/>
      <c r="HF12" s="5"/>
      <c r="HG12" s="5"/>
      <c r="HH12" s="5"/>
      <c r="HI12" s="5"/>
      <c r="HJ12" s="5"/>
    </row>
    <row r="13" spans="1:218" ht="51" customHeight="1">
      <c r="A13" s="119"/>
      <c r="B13" s="7">
        <v>11002</v>
      </c>
      <c r="C13" s="9" t="s">
        <v>124</v>
      </c>
      <c r="D13" s="81">
        <f t="shared" ref="D13:D14" si="16">SUM(E13:AT13)</f>
        <v>17400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>
        <v>17400</v>
      </c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81">
        <f t="shared" ref="AU13:AU14" si="17">SUM(AV13:CK13)</f>
        <v>15000</v>
      </c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>
        <v>15000</v>
      </c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81">
        <f t="shared" ref="CL13:CL14" si="18">SUM(CM13:EB13)</f>
        <v>15000</v>
      </c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>
        <v>15000</v>
      </c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81">
        <f t="shared" ref="EC13:EC14" si="19">SUM(ED13:FS13)</f>
        <v>15000</v>
      </c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>
        <v>15000</v>
      </c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81">
        <f t="shared" ref="FT13:FT14" si="20">SUM(FU13:HJ13)</f>
        <v>15000</v>
      </c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>
        <v>15000</v>
      </c>
      <c r="HA13" s="18"/>
      <c r="HB13" s="18"/>
      <c r="HC13" s="18"/>
      <c r="HD13" s="18"/>
      <c r="HE13" s="18"/>
      <c r="HF13" s="18"/>
      <c r="HG13" s="18"/>
      <c r="HH13" s="18"/>
      <c r="HI13" s="18"/>
      <c r="HJ13" s="18"/>
    </row>
    <row r="14" spans="1:218" ht="51" customHeight="1">
      <c r="A14" s="118"/>
      <c r="B14" s="7">
        <v>11003</v>
      </c>
      <c r="C14" s="9" t="s">
        <v>5</v>
      </c>
      <c r="D14" s="81">
        <f t="shared" si="16"/>
        <v>220279.4</v>
      </c>
      <c r="E14" s="5"/>
      <c r="F14" s="5"/>
      <c r="G14" s="5"/>
      <c r="H14" s="5"/>
      <c r="I14" s="5"/>
      <c r="J14" s="5"/>
      <c r="K14" s="5"/>
      <c r="L14" s="5"/>
      <c r="M14" s="18"/>
      <c r="N14" s="5"/>
      <c r="O14" s="5"/>
      <c r="P14" s="5"/>
      <c r="Q14" s="5"/>
      <c r="R14" s="18"/>
      <c r="S14" s="5"/>
      <c r="T14" s="5">
        <v>220279.4</v>
      </c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18"/>
      <c r="AJ14" s="5"/>
      <c r="AK14" s="5"/>
      <c r="AL14" s="18"/>
      <c r="AM14" s="5"/>
      <c r="AN14" s="5"/>
      <c r="AO14" s="5"/>
      <c r="AP14" s="5"/>
      <c r="AQ14" s="5"/>
      <c r="AR14" s="5"/>
      <c r="AS14" s="5"/>
      <c r="AT14" s="5"/>
      <c r="AU14" s="81">
        <f t="shared" si="17"/>
        <v>220279.4</v>
      </c>
      <c r="AV14" s="5"/>
      <c r="AW14" s="5"/>
      <c r="AX14" s="5"/>
      <c r="AY14" s="5"/>
      <c r="AZ14" s="5"/>
      <c r="BA14" s="5"/>
      <c r="BB14" s="5"/>
      <c r="BC14" s="5"/>
      <c r="BD14" s="18"/>
      <c r="BE14" s="5"/>
      <c r="BF14" s="5"/>
      <c r="BG14" s="5"/>
      <c r="BH14" s="5"/>
      <c r="BI14" s="18"/>
      <c r="BJ14" s="5"/>
      <c r="BK14" s="5">
        <v>220279.4</v>
      </c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18"/>
      <c r="CA14" s="5"/>
      <c r="CB14" s="5"/>
      <c r="CC14" s="18"/>
      <c r="CD14" s="5"/>
      <c r="CE14" s="5"/>
      <c r="CF14" s="5"/>
      <c r="CG14" s="5"/>
      <c r="CH14" s="5"/>
      <c r="CI14" s="5"/>
      <c r="CJ14" s="5"/>
      <c r="CK14" s="5"/>
      <c r="CL14" s="81">
        <f t="shared" si="18"/>
        <v>237837.8</v>
      </c>
      <c r="CM14" s="5"/>
      <c r="CN14" s="5"/>
      <c r="CO14" s="5"/>
      <c r="CP14" s="5"/>
      <c r="CQ14" s="5"/>
      <c r="CR14" s="5"/>
      <c r="CS14" s="5"/>
      <c r="CT14" s="5"/>
      <c r="CU14" s="18"/>
      <c r="CV14" s="5"/>
      <c r="CW14" s="5"/>
      <c r="CX14" s="5"/>
      <c r="CY14" s="5"/>
      <c r="CZ14" s="18"/>
      <c r="DA14" s="5"/>
      <c r="DB14" s="5">
        <v>237837.8</v>
      </c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18"/>
      <c r="DR14" s="79"/>
      <c r="DS14" s="5"/>
      <c r="DT14" s="18"/>
      <c r="DU14" s="5"/>
      <c r="DV14" s="5"/>
      <c r="DW14" s="5"/>
      <c r="DX14" s="5"/>
      <c r="DY14" s="5"/>
      <c r="DZ14" s="5"/>
      <c r="EA14" s="5"/>
      <c r="EB14" s="5"/>
      <c r="EC14" s="81">
        <f t="shared" si="19"/>
        <v>250369.4</v>
      </c>
      <c r="ED14" s="5"/>
      <c r="EE14" s="5"/>
      <c r="EF14" s="5"/>
      <c r="EG14" s="5"/>
      <c r="EH14" s="5"/>
      <c r="EI14" s="5"/>
      <c r="EJ14" s="5"/>
      <c r="EK14" s="5"/>
      <c r="EL14" s="18"/>
      <c r="EM14" s="5"/>
      <c r="EN14" s="5"/>
      <c r="EO14" s="5"/>
      <c r="EP14" s="5"/>
      <c r="EQ14" s="18"/>
      <c r="ER14" s="5"/>
      <c r="ES14" s="5">
        <v>250369.4</v>
      </c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18"/>
      <c r="FI14" s="5"/>
      <c r="FJ14" s="5"/>
      <c r="FK14" s="18"/>
      <c r="FL14" s="5"/>
      <c r="FM14" s="5"/>
      <c r="FN14" s="5"/>
      <c r="FO14" s="5"/>
      <c r="FP14" s="5"/>
      <c r="FQ14" s="5"/>
      <c r="FR14" s="5"/>
      <c r="FS14" s="5"/>
      <c r="FT14" s="81">
        <f t="shared" si="20"/>
        <v>263538.40000000002</v>
      </c>
      <c r="FU14" s="5"/>
      <c r="FV14" s="5"/>
      <c r="FW14" s="5"/>
      <c r="FX14" s="5"/>
      <c r="FY14" s="5"/>
      <c r="FZ14" s="5"/>
      <c r="GA14" s="5"/>
      <c r="GB14" s="5"/>
      <c r="GC14" s="18"/>
      <c r="GD14" s="5"/>
      <c r="GE14" s="5"/>
      <c r="GF14" s="5"/>
      <c r="GG14" s="5"/>
      <c r="GH14" s="18"/>
      <c r="GI14" s="5"/>
      <c r="GJ14" s="5">
        <v>263538.40000000002</v>
      </c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18"/>
      <c r="GZ14" s="5"/>
      <c r="HA14" s="5"/>
      <c r="HB14" s="18"/>
      <c r="HC14" s="5"/>
      <c r="HD14" s="5"/>
      <c r="HE14" s="5"/>
      <c r="HF14" s="5"/>
      <c r="HG14" s="5"/>
      <c r="HH14" s="5"/>
      <c r="HI14" s="5"/>
      <c r="HJ14" s="5"/>
    </row>
    <row r="15" spans="1:218" ht="74.25" customHeight="1">
      <c r="A15" s="118">
        <v>1120</v>
      </c>
      <c r="B15" s="82"/>
      <c r="C15" s="86" t="s">
        <v>85</v>
      </c>
      <c r="D15" s="81">
        <f>D16+D17+D18+D19+D20++D21+D22+D23+D24++D25+D26+D27+D28</f>
        <v>8077829.1500000022</v>
      </c>
      <c r="E15" s="81">
        <f t="shared" ref="E15:BP15" si="21">E16+E17+E18+E19+E20++E21+E22+E23+E24++E25+E26+E27+E28</f>
        <v>6044663.8300000001</v>
      </c>
      <c r="F15" s="81">
        <f t="shared" si="21"/>
        <v>0</v>
      </c>
      <c r="G15" s="81">
        <f t="shared" si="21"/>
        <v>37492.49</v>
      </c>
      <c r="H15" s="81">
        <f t="shared" si="21"/>
        <v>821743.23</v>
      </c>
      <c r="I15" s="81">
        <f t="shared" si="21"/>
        <v>92844.96</v>
      </c>
      <c r="J15" s="81">
        <f t="shared" si="21"/>
        <v>16218.39</v>
      </c>
      <c r="K15" s="81">
        <f t="shared" si="21"/>
        <v>2965</v>
      </c>
      <c r="L15" s="81">
        <f t="shared" si="21"/>
        <v>0</v>
      </c>
      <c r="M15" s="81">
        <f t="shared" si="21"/>
        <v>0</v>
      </c>
      <c r="N15" s="81">
        <f t="shared" si="21"/>
        <v>12923.7</v>
      </c>
      <c r="O15" s="81">
        <f t="shared" si="21"/>
        <v>4771.29</v>
      </c>
      <c r="P15" s="81">
        <f t="shared" si="21"/>
        <v>163.51</v>
      </c>
      <c r="Q15" s="81">
        <f t="shared" si="21"/>
        <v>5400</v>
      </c>
      <c r="R15" s="81">
        <f t="shared" si="21"/>
        <v>0</v>
      </c>
      <c r="S15" s="81">
        <f t="shared" si="21"/>
        <v>6288.15</v>
      </c>
      <c r="T15" s="81">
        <f t="shared" si="21"/>
        <v>0</v>
      </c>
      <c r="U15" s="81">
        <f t="shared" si="21"/>
        <v>900</v>
      </c>
      <c r="V15" s="81">
        <f t="shared" si="21"/>
        <v>7621</v>
      </c>
      <c r="W15" s="81">
        <f t="shared" si="21"/>
        <v>0</v>
      </c>
      <c r="X15" s="81">
        <f t="shared" si="21"/>
        <v>3524</v>
      </c>
      <c r="Y15" s="81">
        <f t="shared" si="21"/>
        <v>11408.7</v>
      </c>
      <c r="Z15" s="81">
        <f t="shared" si="21"/>
        <v>29540.9</v>
      </c>
      <c r="AA15" s="81">
        <f t="shared" si="21"/>
        <v>145352.70000000001</v>
      </c>
      <c r="AB15" s="81">
        <f t="shared" si="21"/>
        <v>96429.2</v>
      </c>
      <c r="AC15" s="81">
        <f t="shared" si="21"/>
        <v>0</v>
      </c>
      <c r="AD15" s="81">
        <f t="shared" si="21"/>
        <v>555256.31000000006</v>
      </c>
      <c r="AE15" s="81">
        <f t="shared" si="21"/>
        <v>5298.66</v>
      </c>
      <c r="AF15" s="81">
        <f t="shared" si="21"/>
        <v>0</v>
      </c>
      <c r="AG15" s="81">
        <f t="shared" si="21"/>
        <v>36927.4</v>
      </c>
      <c r="AH15" s="81">
        <f t="shared" si="21"/>
        <v>0</v>
      </c>
      <c r="AI15" s="81">
        <f t="shared" si="21"/>
        <v>0</v>
      </c>
      <c r="AJ15" s="81">
        <f t="shared" si="21"/>
        <v>76278.2</v>
      </c>
      <c r="AK15" s="81">
        <f t="shared" si="21"/>
        <v>11446.73</v>
      </c>
      <c r="AL15" s="81">
        <f t="shared" si="21"/>
        <v>0</v>
      </c>
      <c r="AM15" s="81">
        <f t="shared" si="21"/>
        <v>110</v>
      </c>
      <c r="AN15" s="81">
        <f t="shared" si="21"/>
        <v>0</v>
      </c>
      <c r="AO15" s="81">
        <f t="shared" si="21"/>
        <v>0</v>
      </c>
      <c r="AP15" s="81">
        <f t="shared" si="21"/>
        <v>0</v>
      </c>
      <c r="AQ15" s="81">
        <f t="shared" si="21"/>
        <v>0</v>
      </c>
      <c r="AR15" s="81">
        <f t="shared" si="21"/>
        <v>17808</v>
      </c>
      <c r="AS15" s="81">
        <f t="shared" si="21"/>
        <v>13222.8</v>
      </c>
      <c r="AT15" s="81">
        <f t="shared" si="21"/>
        <v>21230</v>
      </c>
      <c r="AU15" s="81">
        <f t="shared" si="21"/>
        <v>10254899.199999999</v>
      </c>
      <c r="AV15" s="81">
        <f t="shared" si="21"/>
        <v>6116000.2999999998</v>
      </c>
      <c r="AW15" s="81">
        <f t="shared" si="21"/>
        <v>1323014</v>
      </c>
      <c r="AX15" s="81">
        <f t="shared" si="21"/>
        <v>67408.600000000006</v>
      </c>
      <c r="AY15" s="81">
        <f t="shared" si="21"/>
        <v>666468.4</v>
      </c>
      <c r="AZ15" s="81">
        <f t="shared" si="21"/>
        <v>49391.5</v>
      </c>
      <c r="BA15" s="81">
        <f t="shared" si="21"/>
        <v>30246.5</v>
      </c>
      <c r="BB15" s="81">
        <f t="shared" si="21"/>
        <v>3795</v>
      </c>
      <c r="BC15" s="81">
        <f t="shared" si="21"/>
        <v>8958.9</v>
      </c>
      <c r="BD15" s="81">
        <f t="shared" si="21"/>
        <v>0</v>
      </c>
      <c r="BE15" s="81">
        <f t="shared" si="21"/>
        <v>14604</v>
      </c>
      <c r="BF15" s="81">
        <f t="shared" si="21"/>
        <v>9716</v>
      </c>
      <c r="BG15" s="81">
        <f t="shared" si="21"/>
        <v>1044</v>
      </c>
      <c r="BH15" s="81">
        <f t="shared" si="21"/>
        <v>6500</v>
      </c>
      <c r="BI15" s="81">
        <f t="shared" si="21"/>
        <v>0</v>
      </c>
      <c r="BJ15" s="81">
        <f t="shared" si="21"/>
        <v>10016.4</v>
      </c>
      <c r="BK15" s="81">
        <f t="shared" si="21"/>
        <v>0</v>
      </c>
      <c r="BL15" s="81">
        <f t="shared" si="21"/>
        <v>0</v>
      </c>
      <c r="BM15" s="81">
        <f t="shared" si="21"/>
        <v>300</v>
      </c>
      <c r="BN15" s="81">
        <f t="shared" si="21"/>
        <v>1000</v>
      </c>
      <c r="BO15" s="81">
        <f t="shared" si="21"/>
        <v>3104.1</v>
      </c>
      <c r="BP15" s="81">
        <f t="shared" si="21"/>
        <v>81000</v>
      </c>
      <c r="BQ15" s="81">
        <f t="shared" ref="BQ15:EB15" si="22">BQ16+BQ17+BQ18+BQ19+BQ20++BQ21+BQ22+BQ23+BQ24++BQ25+BQ26+BQ27+BQ28</f>
        <v>19334.900000000001</v>
      </c>
      <c r="BR15" s="81">
        <f t="shared" si="22"/>
        <v>145190.9</v>
      </c>
      <c r="BS15" s="81">
        <f t="shared" si="22"/>
        <v>102773</v>
      </c>
      <c r="BT15" s="81">
        <f t="shared" si="22"/>
        <v>150000</v>
      </c>
      <c r="BU15" s="81">
        <f t="shared" si="22"/>
        <v>858158.79999999993</v>
      </c>
      <c r="BV15" s="81">
        <f t="shared" si="22"/>
        <v>10477.9</v>
      </c>
      <c r="BW15" s="81">
        <f t="shared" si="22"/>
        <v>0</v>
      </c>
      <c r="BX15" s="81">
        <f t="shared" si="22"/>
        <v>36927.4</v>
      </c>
      <c r="BY15" s="81">
        <f t="shared" si="22"/>
        <v>0</v>
      </c>
      <c r="BZ15" s="81">
        <f t="shared" si="22"/>
        <v>0</v>
      </c>
      <c r="CA15" s="81">
        <f t="shared" si="22"/>
        <v>74419.199999999997</v>
      </c>
      <c r="CB15" s="81">
        <f t="shared" si="22"/>
        <v>10874</v>
      </c>
      <c r="CC15" s="81">
        <f t="shared" si="22"/>
        <v>0</v>
      </c>
      <c r="CD15" s="81">
        <f t="shared" si="22"/>
        <v>449643.4</v>
      </c>
      <c r="CE15" s="81">
        <f t="shared" si="22"/>
        <v>0</v>
      </c>
      <c r="CF15" s="81">
        <f t="shared" si="22"/>
        <v>0</v>
      </c>
      <c r="CG15" s="81">
        <f t="shared" si="22"/>
        <v>0</v>
      </c>
      <c r="CH15" s="81">
        <f t="shared" si="22"/>
        <v>0</v>
      </c>
      <c r="CI15" s="81">
        <f t="shared" si="22"/>
        <v>4532</v>
      </c>
      <c r="CJ15" s="81">
        <f t="shared" si="22"/>
        <v>0</v>
      </c>
      <c r="CK15" s="81">
        <f t="shared" si="22"/>
        <v>0</v>
      </c>
      <c r="CL15" s="81">
        <f t="shared" si="22"/>
        <v>13977482.9</v>
      </c>
      <c r="CM15" s="81">
        <f t="shared" si="22"/>
        <v>6119125.0999999996</v>
      </c>
      <c r="CN15" s="81">
        <f t="shared" si="22"/>
        <v>1345724.8</v>
      </c>
      <c r="CO15" s="81">
        <f t="shared" si="22"/>
        <v>67217.2</v>
      </c>
      <c r="CP15" s="81">
        <f t="shared" si="22"/>
        <v>667026.79999999993</v>
      </c>
      <c r="CQ15" s="81">
        <f t="shared" si="22"/>
        <v>49587.1</v>
      </c>
      <c r="CR15" s="81">
        <f t="shared" si="22"/>
        <v>30359.200000000001</v>
      </c>
      <c r="CS15" s="81">
        <f t="shared" si="22"/>
        <v>3875</v>
      </c>
      <c r="CT15" s="81">
        <f t="shared" si="22"/>
        <v>9678.9</v>
      </c>
      <c r="CU15" s="81">
        <f t="shared" si="22"/>
        <v>0</v>
      </c>
      <c r="CV15" s="81">
        <f t="shared" si="22"/>
        <v>14604</v>
      </c>
      <c r="CW15" s="81">
        <f t="shared" si="22"/>
        <v>9716</v>
      </c>
      <c r="CX15" s="81">
        <f t="shared" si="22"/>
        <v>1544</v>
      </c>
      <c r="CY15" s="81">
        <f t="shared" si="22"/>
        <v>6500</v>
      </c>
      <c r="CZ15" s="81">
        <f t="shared" si="22"/>
        <v>0</v>
      </c>
      <c r="DA15" s="81">
        <f t="shared" si="22"/>
        <v>10016.4</v>
      </c>
      <c r="DB15" s="81">
        <f t="shared" si="22"/>
        <v>0</v>
      </c>
      <c r="DC15" s="81">
        <f t="shared" si="22"/>
        <v>0</v>
      </c>
      <c r="DD15" s="81">
        <f t="shared" si="22"/>
        <v>300</v>
      </c>
      <c r="DE15" s="81">
        <f t="shared" si="22"/>
        <v>1000</v>
      </c>
      <c r="DF15" s="81">
        <f t="shared" si="22"/>
        <v>3204.1</v>
      </c>
      <c r="DG15" s="81">
        <f t="shared" si="22"/>
        <v>81000</v>
      </c>
      <c r="DH15" s="81">
        <f t="shared" si="22"/>
        <v>19334.900000000001</v>
      </c>
      <c r="DI15" s="81">
        <f t="shared" si="22"/>
        <v>145190.9</v>
      </c>
      <c r="DJ15" s="81">
        <f t="shared" si="22"/>
        <v>101709</v>
      </c>
      <c r="DK15" s="81">
        <f t="shared" si="22"/>
        <v>150000</v>
      </c>
      <c r="DL15" s="81">
        <f t="shared" si="22"/>
        <v>858189.1</v>
      </c>
      <c r="DM15" s="81">
        <f t="shared" si="22"/>
        <v>10477.9</v>
      </c>
      <c r="DN15" s="81">
        <f t="shared" si="22"/>
        <v>0</v>
      </c>
      <c r="DO15" s="81">
        <f t="shared" si="22"/>
        <v>639589.30000000005</v>
      </c>
      <c r="DP15" s="81">
        <f t="shared" si="22"/>
        <v>0</v>
      </c>
      <c r="DQ15" s="81">
        <f t="shared" si="22"/>
        <v>0</v>
      </c>
      <c r="DR15" s="81">
        <f t="shared" si="22"/>
        <v>74419.199999999997</v>
      </c>
      <c r="DS15" s="81">
        <f t="shared" si="22"/>
        <v>10874</v>
      </c>
      <c r="DT15" s="81">
        <f t="shared" si="22"/>
        <v>0</v>
      </c>
      <c r="DU15" s="81">
        <f t="shared" si="22"/>
        <v>1500</v>
      </c>
      <c r="DV15" s="81">
        <f t="shared" si="22"/>
        <v>0</v>
      </c>
      <c r="DW15" s="81">
        <f t="shared" si="22"/>
        <v>2000000</v>
      </c>
      <c r="DX15" s="81">
        <f t="shared" si="22"/>
        <v>660000</v>
      </c>
      <c r="DY15" s="81">
        <f t="shared" si="22"/>
        <v>156700</v>
      </c>
      <c r="DZ15" s="81">
        <f t="shared" si="22"/>
        <v>200530</v>
      </c>
      <c r="EA15" s="81">
        <f t="shared" si="22"/>
        <v>433640</v>
      </c>
      <c r="EB15" s="81">
        <f t="shared" si="22"/>
        <v>94850</v>
      </c>
      <c r="EC15" s="81">
        <f t="shared" ref="EC15:GN15" si="23">EC16+EC17+EC18+EC19+EC20++EC21+EC22+EC23+EC24++EC25+EC26+EC27+EC28</f>
        <v>14210363.799999999</v>
      </c>
      <c r="ED15" s="81">
        <f t="shared" si="23"/>
        <v>6128015.0999999996</v>
      </c>
      <c r="EE15" s="81">
        <f t="shared" si="23"/>
        <v>1347075.6</v>
      </c>
      <c r="EF15" s="81">
        <f t="shared" si="23"/>
        <v>67677.299999999988</v>
      </c>
      <c r="EG15" s="81">
        <f t="shared" si="23"/>
        <v>667026.79999999993</v>
      </c>
      <c r="EH15" s="81">
        <f t="shared" si="23"/>
        <v>49587.1</v>
      </c>
      <c r="EI15" s="81">
        <f t="shared" si="23"/>
        <v>30359.200000000001</v>
      </c>
      <c r="EJ15" s="81">
        <f t="shared" si="23"/>
        <v>3875</v>
      </c>
      <c r="EK15" s="81">
        <f t="shared" si="23"/>
        <v>9678.9</v>
      </c>
      <c r="EL15" s="81">
        <f t="shared" si="23"/>
        <v>0</v>
      </c>
      <c r="EM15" s="81">
        <f t="shared" si="23"/>
        <v>14604</v>
      </c>
      <c r="EN15" s="81">
        <f t="shared" si="23"/>
        <v>9716</v>
      </c>
      <c r="EO15" s="81">
        <f t="shared" si="23"/>
        <v>1544</v>
      </c>
      <c r="EP15" s="81">
        <f t="shared" si="23"/>
        <v>6500</v>
      </c>
      <c r="EQ15" s="81">
        <f t="shared" si="23"/>
        <v>0</v>
      </c>
      <c r="ER15" s="81">
        <f t="shared" si="23"/>
        <v>10016.4</v>
      </c>
      <c r="ES15" s="81">
        <f t="shared" si="23"/>
        <v>0</v>
      </c>
      <c r="ET15" s="81">
        <f t="shared" si="23"/>
        <v>0</v>
      </c>
      <c r="EU15" s="81">
        <f t="shared" si="23"/>
        <v>300</v>
      </c>
      <c r="EV15" s="81">
        <f t="shared" si="23"/>
        <v>1000</v>
      </c>
      <c r="EW15" s="81">
        <f t="shared" si="23"/>
        <v>3204.1</v>
      </c>
      <c r="EX15" s="81">
        <f t="shared" si="23"/>
        <v>81000</v>
      </c>
      <c r="EY15" s="81">
        <f t="shared" si="23"/>
        <v>19334.900000000001</v>
      </c>
      <c r="EZ15" s="81">
        <f t="shared" si="23"/>
        <v>145190.9</v>
      </c>
      <c r="FA15" s="81">
        <f t="shared" si="23"/>
        <v>101709</v>
      </c>
      <c r="FB15" s="81">
        <f t="shared" si="23"/>
        <v>150000</v>
      </c>
      <c r="FC15" s="81">
        <f t="shared" si="23"/>
        <v>858189.1</v>
      </c>
      <c r="FD15" s="81">
        <f t="shared" si="23"/>
        <v>10477.9</v>
      </c>
      <c r="FE15" s="81">
        <f t="shared" si="23"/>
        <v>0</v>
      </c>
      <c r="FF15" s="81">
        <f t="shared" si="23"/>
        <v>639589.30000000005</v>
      </c>
      <c r="FG15" s="81">
        <f t="shared" si="23"/>
        <v>0</v>
      </c>
      <c r="FH15" s="81">
        <f t="shared" si="23"/>
        <v>0</v>
      </c>
      <c r="FI15" s="81">
        <f t="shared" si="23"/>
        <v>74419.199999999997</v>
      </c>
      <c r="FJ15" s="81">
        <f t="shared" si="23"/>
        <v>10874</v>
      </c>
      <c r="FK15" s="81">
        <f t="shared" si="23"/>
        <v>0</v>
      </c>
      <c r="FL15" s="81">
        <f t="shared" si="23"/>
        <v>1500</v>
      </c>
      <c r="FM15" s="81">
        <f t="shared" si="23"/>
        <v>0</v>
      </c>
      <c r="FN15" s="81">
        <f t="shared" si="23"/>
        <v>2000000</v>
      </c>
      <c r="FO15" s="81">
        <f t="shared" si="23"/>
        <v>1530000</v>
      </c>
      <c r="FP15" s="81">
        <f t="shared" si="23"/>
        <v>83400</v>
      </c>
      <c r="FQ15" s="81">
        <f t="shared" si="23"/>
        <v>5000</v>
      </c>
      <c r="FR15" s="81">
        <f t="shared" si="23"/>
        <v>0</v>
      </c>
      <c r="FS15" s="81">
        <f t="shared" si="23"/>
        <v>149500</v>
      </c>
      <c r="FT15" s="81">
        <f t="shared" si="23"/>
        <v>14235601.799999999</v>
      </c>
      <c r="FU15" s="81">
        <f t="shared" si="23"/>
        <v>6132916.5</v>
      </c>
      <c r="FV15" s="81">
        <f t="shared" si="23"/>
        <v>1348309.8</v>
      </c>
      <c r="FW15" s="81">
        <f t="shared" si="23"/>
        <v>68179.7</v>
      </c>
      <c r="FX15" s="81">
        <f t="shared" si="23"/>
        <v>667026.79999999993</v>
      </c>
      <c r="FY15" s="81">
        <f t="shared" si="23"/>
        <v>49587.1</v>
      </c>
      <c r="FZ15" s="81">
        <f t="shared" si="23"/>
        <v>30359.200000000001</v>
      </c>
      <c r="GA15" s="81">
        <f t="shared" si="23"/>
        <v>3875</v>
      </c>
      <c r="GB15" s="81">
        <f t="shared" si="23"/>
        <v>9678.9</v>
      </c>
      <c r="GC15" s="81">
        <f t="shared" si="23"/>
        <v>0</v>
      </c>
      <c r="GD15" s="81">
        <f t="shared" si="23"/>
        <v>14604</v>
      </c>
      <c r="GE15" s="81">
        <f t="shared" si="23"/>
        <v>9716</v>
      </c>
      <c r="GF15" s="81">
        <f t="shared" si="23"/>
        <v>1544</v>
      </c>
      <c r="GG15" s="81">
        <f t="shared" si="23"/>
        <v>6500</v>
      </c>
      <c r="GH15" s="81">
        <f t="shared" si="23"/>
        <v>0</v>
      </c>
      <c r="GI15" s="81">
        <f t="shared" si="23"/>
        <v>10016.4</v>
      </c>
      <c r="GJ15" s="81">
        <f t="shared" si="23"/>
        <v>0</v>
      </c>
      <c r="GK15" s="81">
        <f t="shared" si="23"/>
        <v>0</v>
      </c>
      <c r="GL15" s="81">
        <f t="shared" si="23"/>
        <v>300</v>
      </c>
      <c r="GM15" s="81">
        <f t="shared" si="23"/>
        <v>1000</v>
      </c>
      <c r="GN15" s="81">
        <f t="shared" si="23"/>
        <v>3204.1</v>
      </c>
      <c r="GO15" s="81">
        <f t="shared" ref="GO15:HJ15" si="24">GO16+GO17+GO18+GO19+GO20++GO21+GO22+GO23+GO24++GO25+GO26+GO27+GO28</f>
        <v>81000</v>
      </c>
      <c r="GP15" s="81">
        <f t="shared" si="24"/>
        <v>19334.900000000001</v>
      </c>
      <c r="GQ15" s="81">
        <f t="shared" si="24"/>
        <v>145190.9</v>
      </c>
      <c r="GR15" s="81">
        <f t="shared" si="24"/>
        <v>101709</v>
      </c>
      <c r="GS15" s="81">
        <f t="shared" si="24"/>
        <v>150000</v>
      </c>
      <c r="GT15" s="81">
        <f t="shared" si="24"/>
        <v>858189.1</v>
      </c>
      <c r="GU15" s="81">
        <f t="shared" si="24"/>
        <v>10477.9</v>
      </c>
      <c r="GV15" s="81">
        <f t="shared" si="24"/>
        <v>0</v>
      </c>
      <c r="GW15" s="81">
        <f t="shared" si="24"/>
        <v>639589.30000000005</v>
      </c>
      <c r="GX15" s="81">
        <f t="shared" si="24"/>
        <v>0</v>
      </c>
      <c r="GY15" s="81">
        <f t="shared" si="24"/>
        <v>0</v>
      </c>
      <c r="GZ15" s="81">
        <f t="shared" si="24"/>
        <v>74419.199999999997</v>
      </c>
      <c r="HA15" s="81">
        <f t="shared" si="24"/>
        <v>10874</v>
      </c>
      <c r="HB15" s="81">
        <f t="shared" si="24"/>
        <v>0</v>
      </c>
      <c r="HC15" s="81">
        <f t="shared" si="24"/>
        <v>1500</v>
      </c>
      <c r="HD15" s="81">
        <f t="shared" si="24"/>
        <v>0</v>
      </c>
      <c r="HE15" s="81">
        <f t="shared" si="24"/>
        <v>3000000</v>
      </c>
      <c r="HF15" s="81">
        <f t="shared" si="24"/>
        <v>685000</v>
      </c>
      <c r="HG15" s="81">
        <f t="shared" si="24"/>
        <v>94400</v>
      </c>
      <c r="HH15" s="81">
        <f t="shared" si="24"/>
        <v>5000</v>
      </c>
      <c r="HI15" s="81">
        <f t="shared" si="24"/>
        <v>0</v>
      </c>
      <c r="HJ15" s="81">
        <f t="shared" si="24"/>
        <v>2100</v>
      </c>
    </row>
    <row r="16" spans="1:218" ht="66" customHeight="1">
      <c r="A16" s="118"/>
      <c r="B16" s="7">
        <v>11001</v>
      </c>
      <c r="C16" s="4" t="s">
        <v>86</v>
      </c>
      <c r="D16" s="81">
        <f>SUM(E16:AT16)</f>
        <v>8040901.7500000019</v>
      </c>
      <c r="E16" s="5">
        <v>6044663.8300000001</v>
      </c>
      <c r="F16" s="5"/>
      <c r="G16" s="5">
        <v>37492.49</v>
      </c>
      <c r="H16" s="5">
        <v>821743.23</v>
      </c>
      <c r="I16" s="5">
        <v>92844.96</v>
      </c>
      <c r="J16" s="5">
        <v>16218.39</v>
      </c>
      <c r="K16" s="5">
        <v>2965</v>
      </c>
      <c r="L16" s="5">
        <v>0</v>
      </c>
      <c r="M16" s="18"/>
      <c r="N16" s="5">
        <v>12923.7</v>
      </c>
      <c r="O16" s="5">
        <v>4771.29</v>
      </c>
      <c r="P16" s="5">
        <v>163.51</v>
      </c>
      <c r="Q16" s="5">
        <v>5400</v>
      </c>
      <c r="R16" s="18"/>
      <c r="S16" s="5">
        <v>6288.15</v>
      </c>
      <c r="T16" s="5"/>
      <c r="U16" s="5">
        <v>900</v>
      </c>
      <c r="V16" s="5">
        <v>7621</v>
      </c>
      <c r="W16" s="5"/>
      <c r="X16" s="5">
        <v>3524</v>
      </c>
      <c r="Y16" s="5">
        <v>11408.7</v>
      </c>
      <c r="Z16" s="5">
        <v>29540.9</v>
      </c>
      <c r="AA16" s="5">
        <v>145352.70000000001</v>
      </c>
      <c r="AB16" s="5">
        <v>96429.2</v>
      </c>
      <c r="AC16" s="5"/>
      <c r="AD16" s="5">
        <v>555256.31000000006</v>
      </c>
      <c r="AE16" s="5">
        <v>5298.66</v>
      </c>
      <c r="AF16" s="5"/>
      <c r="AG16" s="5"/>
      <c r="AH16" s="5"/>
      <c r="AI16" s="18"/>
      <c r="AJ16" s="5">
        <v>76278.2</v>
      </c>
      <c r="AK16" s="5">
        <v>11446.73</v>
      </c>
      <c r="AL16" s="18"/>
      <c r="AM16" s="5">
        <v>110</v>
      </c>
      <c r="AN16" s="5"/>
      <c r="AO16" s="5"/>
      <c r="AP16" s="5"/>
      <c r="AQ16" s="5"/>
      <c r="AR16" s="5">
        <v>17808</v>
      </c>
      <c r="AS16" s="5">
        <v>13222.8</v>
      </c>
      <c r="AT16" s="5">
        <v>21230</v>
      </c>
      <c r="AU16" s="81">
        <f t="shared" ref="AU16:AU28" si="25">SUM(AV16:CK16)</f>
        <v>9528042.1999999993</v>
      </c>
      <c r="AV16" s="5">
        <v>5739690</v>
      </c>
      <c r="AW16" s="5">
        <v>1248444.3</v>
      </c>
      <c r="AX16" s="5">
        <v>34461.1</v>
      </c>
      <c r="AY16" s="5">
        <v>655256.1</v>
      </c>
      <c r="AZ16" s="5">
        <v>49117.1</v>
      </c>
      <c r="BA16" s="5">
        <v>22548.7</v>
      </c>
      <c r="BB16" s="5">
        <v>3375</v>
      </c>
      <c r="BC16" s="5">
        <v>6684</v>
      </c>
      <c r="BD16" s="18"/>
      <c r="BE16" s="5">
        <v>10590</v>
      </c>
      <c r="BF16" s="5">
        <v>9716</v>
      </c>
      <c r="BG16" s="5">
        <v>1044</v>
      </c>
      <c r="BH16" s="5"/>
      <c r="BI16" s="18"/>
      <c r="BJ16" s="5">
        <v>9716.4</v>
      </c>
      <c r="BK16" s="5"/>
      <c r="BL16" s="5"/>
      <c r="BM16" s="5"/>
      <c r="BN16" s="5"/>
      <c r="BO16" s="5">
        <v>3104.1</v>
      </c>
      <c r="BP16" s="5">
        <v>81000</v>
      </c>
      <c r="BQ16" s="5">
        <v>16427.900000000001</v>
      </c>
      <c r="BR16" s="5">
        <v>141636.4</v>
      </c>
      <c r="BS16" s="5">
        <v>92301</v>
      </c>
      <c r="BT16" s="5"/>
      <c r="BU16" s="5">
        <v>857791.6</v>
      </c>
      <c r="BV16" s="5">
        <v>10477.9</v>
      </c>
      <c r="BW16" s="5"/>
      <c r="BX16" s="5"/>
      <c r="BY16" s="5"/>
      <c r="BZ16" s="18"/>
      <c r="CA16" s="5">
        <v>74419.199999999997</v>
      </c>
      <c r="CB16" s="5">
        <v>10598</v>
      </c>
      <c r="CC16" s="18"/>
      <c r="CD16" s="5">
        <v>449643.4</v>
      </c>
      <c r="CE16" s="5"/>
      <c r="CF16" s="5"/>
      <c r="CG16" s="5"/>
      <c r="CH16" s="5"/>
      <c r="CI16" s="5"/>
      <c r="CJ16" s="5"/>
      <c r="CK16" s="5"/>
      <c r="CL16" s="81">
        <f t="shared" ref="CL16:CL28" si="26">SUM(CM16:EB16)</f>
        <v>9079898.7999999989</v>
      </c>
      <c r="CM16" s="5">
        <v>5739690</v>
      </c>
      <c r="CN16" s="5">
        <v>1248444.3</v>
      </c>
      <c r="CO16" s="5">
        <v>34461.1</v>
      </c>
      <c r="CP16" s="5">
        <v>655256.1</v>
      </c>
      <c r="CQ16" s="5">
        <v>49117.1</v>
      </c>
      <c r="CR16" s="5">
        <v>22548.7</v>
      </c>
      <c r="CS16" s="5">
        <v>3375</v>
      </c>
      <c r="CT16" s="5">
        <v>6684</v>
      </c>
      <c r="CU16" s="18"/>
      <c r="CV16" s="5">
        <v>10590</v>
      </c>
      <c r="CW16" s="5">
        <v>9716</v>
      </c>
      <c r="CX16" s="5">
        <v>1044</v>
      </c>
      <c r="CY16" s="5"/>
      <c r="CZ16" s="18"/>
      <c r="DA16" s="5">
        <v>9716.4</v>
      </c>
      <c r="DB16" s="5"/>
      <c r="DC16" s="5"/>
      <c r="DD16" s="5"/>
      <c r="DE16" s="5"/>
      <c r="DF16" s="5">
        <v>3104.1</v>
      </c>
      <c r="DG16" s="5">
        <v>81000</v>
      </c>
      <c r="DH16" s="5">
        <v>16427.900000000001</v>
      </c>
      <c r="DI16" s="5">
        <v>141636.4</v>
      </c>
      <c r="DJ16" s="5">
        <v>92301</v>
      </c>
      <c r="DK16" s="5"/>
      <c r="DL16" s="5">
        <v>857791.6</v>
      </c>
      <c r="DM16" s="5">
        <v>10477.9</v>
      </c>
      <c r="DN16" s="5"/>
      <c r="DO16" s="5"/>
      <c r="DP16" s="5"/>
      <c r="DQ16" s="18"/>
      <c r="DR16" s="5">
        <v>74419.199999999997</v>
      </c>
      <c r="DS16" s="5">
        <v>10598</v>
      </c>
      <c r="DT16" s="18"/>
      <c r="DU16" s="5">
        <v>1500</v>
      </c>
      <c r="DV16" s="5"/>
      <c r="DW16" s="79"/>
      <c r="DX16" s="79"/>
      <c r="DY16" s="79"/>
      <c r="DZ16" s="79"/>
      <c r="EA16" s="79"/>
      <c r="EB16" s="79"/>
      <c r="EC16" s="81">
        <f t="shared" ref="EC16:EC28" si="27">SUM(ED16:FS16)</f>
        <v>9079898.7999999989</v>
      </c>
      <c r="ED16" s="5">
        <v>5739690</v>
      </c>
      <c r="EE16" s="5">
        <v>1248444.3</v>
      </c>
      <c r="EF16" s="5">
        <v>34461.1</v>
      </c>
      <c r="EG16" s="5">
        <v>655256.1</v>
      </c>
      <c r="EH16" s="5">
        <v>49117.1</v>
      </c>
      <c r="EI16" s="5">
        <v>22548.7</v>
      </c>
      <c r="EJ16" s="5">
        <v>3375</v>
      </c>
      <c r="EK16" s="5">
        <v>6684</v>
      </c>
      <c r="EL16" s="18"/>
      <c r="EM16" s="5">
        <v>10590</v>
      </c>
      <c r="EN16" s="5">
        <v>9716</v>
      </c>
      <c r="EO16" s="5">
        <v>1044</v>
      </c>
      <c r="EP16" s="5"/>
      <c r="EQ16" s="18"/>
      <c r="ER16" s="5">
        <v>9716.4</v>
      </c>
      <c r="ES16" s="5"/>
      <c r="ET16" s="5"/>
      <c r="EU16" s="5"/>
      <c r="EV16" s="5"/>
      <c r="EW16" s="5">
        <v>3104.1</v>
      </c>
      <c r="EX16" s="5">
        <v>81000</v>
      </c>
      <c r="EY16" s="5">
        <v>16427.900000000001</v>
      </c>
      <c r="EZ16" s="5">
        <v>141636.4</v>
      </c>
      <c r="FA16" s="5">
        <v>92301</v>
      </c>
      <c r="FB16" s="5"/>
      <c r="FC16" s="5">
        <v>857791.6</v>
      </c>
      <c r="FD16" s="5">
        <v>10477.9</v>
      </c>
      <c r="FE16" s="5"/>
      <c r="FF16" s="5"/>
      <c r="FG16" s="5"/>
      <c r="FH16" s="18"/>
      <c r="FI16" s="5">
        <v>74419.199999999997</v>
      </c>
      <c r="FJ16" s="5">
        <v>10598</v>
      </c>
      <c r="FK16" s="18"/>
      <c r="FL16" s="5">
        <v>1500</v>
      </c>
      <c r="FM16" s="5"/>
      <c r="FN16" s="79"/>
      <c r="FO16" s="79"/>
      <c r="FP16" s="79"/>
      <c r="FQ16" s="18"/>
      <c r="FR16" s="18"/>
      <c r="FT16" s="81">
        <f t="shared" ref="FT16:FT24" si="28">SUM(FU16:HJ16)</f>
        <v>9079898.7999999989</v>
      </c>
      <c r="FU16" s="5">
        <v>5739690</v>
      </c>
      <c r="FV16" s="5">
        <v>1248444.3</v>
      </c>
      <c r="FW16" s="5">
        <v>34461.1</v>
      </c>
      <c r="FX16" s="5">
        <v>655256.1</v>
      </c>
      <c r="FY16" s="5">
        <v>49117.1</v>
      </c>
      <c r="FZ16" s="5">
        <v>22548.7</v>
      </c>
      <c r="GA16" s="5">
        <v>3375</v>
      </c>
      <c r="GB16" s="5">
        <v>6684</v>
      </c>
      <c r="GC16" s="18"/>
      <c r="GD16" s="5">
        <v>10590</v>
      </c>
      <c r="GE16" s="5">
        <v>9716</v>
      </c>
      <c r="GF16" s="5">
        <v>1044</v>
      </c>
      <c r="GG16" s="5"/>
      <c r="GH16" s="18"/>
      <c r="GI16" s="5">
        <v>9716.4</v>
      </c>
      <c r="GJ16" s="5"/>
      <c r="GK16" s="5"/>
      <c r="GL16" s="5"/>
      <c r="GM16" s="5"/>
      <c r="GN16" s="5">
        <v>3104.1</v>
      </c>
      <c r="GO16" s="5">
        <v>81000</v>
      </c>
      <c r="GP16" s="5">
        <v>16427.900000000001</v>
      </c>
      <c r="GQ16" s="5">
        <v>141636.4</v>
      </c>
      <c r="GR16" s="5">
        <v>92301</v>
      </c>
      <c r="GS16" s="5"/>
      <c r="GT16" s="5">
        <v>857791.6</v>
      </c>
      <c r="GU16" s="5">
        <v>10477.9</v>
      </c>
      <c r="GV16" s="5"/>
      <c r="GW16" s="5"/>
      <c r="GX16" s="5"/>
      <c r="GY16" s="18"/>
      <c r="GZ16" s="5">
        <v>74419.199999999997</v>
      </c>
      <c r="HA16" s="5">
        <v>10598</v>
      </c>
      <c r="HB16" s="18"/>
      <c r="HC16" s="5">
        <v>1500</v>
      </c>
      <c r="HD16" s="5"/>
      <c r="HE16" s="79"/>
      <c r="HF16" s="79"/>
      <c r="HG16" s="79"/>
      <c r="HH16" s="18"/>
      <c r="HI16" s="18"/>
      <c r="HJ16" s="79"/>
    </row>
    <row r="17" spans="1:218" ht="51" customHeight="1">
      <c r="A17" s="118"/>
      <c r="B17" s="7">
        <v>11002</v>
      </c>
      <c r="C17" s="13" t="s">
        <v>88</v>
      </c>
      <c r="D17" s="81">
        <f t="shared" ref="D17:D28" si="29">SUM(E17:AT17)</f>
        <v>0</v>
      </c>
      <c r="E17" s="5"/>
      <c r="F17" s="5"/>
      <c r="G17" s="5"/>
      <c r="H17" s="5"/>
      <c r="I17" s="5"/>
      <c r="J17" s="5"/>
      <c r="K17" s="5"/>
      <c r="L17" s="5"/>
      <c r="M17" s="18"/>
      <c r="N17" s="5"/>
      <c r="O17" s="5"/>
      <c r="P17" s="5"/>
      <c r="Q17" s="5"/>
      <c r="R17" s="18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18"/>
      <c r="AJ17" s="5"/>
      <c r="AK17" s="5"/>
      <c r="AL17" s="18"/>
      <c r="AM17" s="5"/>
      <c r="AN17" s="5"/>
      <c r="AO17" s="5"/>
      <c r="AP17" s="5"/>
      <c r="AQ17" s="5"/>
      <c r="AR17" s="5"/>
      <c r="AS17" s="5"/>
      <c r="AT17" s="5"/>
      <c r="AU17" s="81">
        <f t="shared" si="25"/>
        <v>535397.6</v>
      </c>
      <c r="AV17" s="5">
        <v>376310.3</v>
      </c>
      <c r="AW17" s="5">
        <v>74569.7</v>
      </c>
      <c r="AX17" s="5">
        <v>32947.5</v>
      </c>
      <c r="AY17" s="5">
        <v>11212.3</v>
      </c>
      <c r="AZ17" s="5">
        <v>274.39999999999998</v>
      </c>
      <c r="BA17" s="5">
        <v>7697.8</v>
      </c>
      <c r="BB17" s="5">
        <v>420</v>
      </c>
      <c r="BC17" s="5">
        <v>2274.9</v>
      </c>
      <c r="BD17" s="18"/>
      <c r="BE17" s="5">
        <v>4014</v>
      </c>
      <c r="BF17" s="5"/>
      <c r="BG17" s="5"/>
      <c r="BH17" s="5">
        <v>6500</v>
      </c>
      <c r="BI17" s="18"/>
      <c r="BJ17" s="5">
        <v>300</v>
      </c>
      <c r="BK17" s="5"/>
      <c r="BL17" s="5"/>
      <c r="BM17" s="5">
        <v>300</v>
      </c>
      <c r="BN17" s="5">
        <v>1000</v>
      </c>
      <c r="BO17" s="5"/>
      <c r="BP17" s="5"/>
      <c r="BQ17" s="5">
        <v>2907</v>
      </c>
      <c r="BR17" s="5">
        <v>3554.5</v>
      </c>
      <c r="BS17" s="5">
        <v>10472</v>
      </c>
      <c r="BT17" s="5"/>
      <c r="BU17" s="5">
        <v>367.2</v>
      </c>
      <c r="BV17" s="5"/>
      <c r="BW17" s="5"/>
      <c r="BX17" s="5"/>
      <c r="BY17" s="5"/>
      <c r="BZ17" s="18"/>
      <c r="CA17" s="5"/>
      <c r="CB17" s="5">
        <v>276</v>
      </c>
      <c r="CC17" s="18"/>
      <c r="CD17" s="5"/>
      <c r="CE17" s="5"/>
      <c r="CF17" s="5"/>
      <c r="CG17" s="5"/>
      <c r="CH17" s="5"/>
      <c r="CI17" s="5"/>
      <c r="CJ17" s="5"/>
      <c r="CK17" s="5"/>
      <c r="CL17" s="81">
        <f t="shared" si="26"/>
        <v>562274.79999999993</v>
      </c>
      <c r="CM17" s="5">
        <v>379435.1</v>
      </c>
      <c r="CN17" s="5">
        <v>97280.5</v>
      </c>
      <c r="CO17" s="5">
        <v>32756.1</v>
      </c>
      <c r="CP17" s="5">
        <v>11770.7</v>
      </c>
      <c r="CQ17" s="5">
        <v>470</v>
      </c>
      <c r="CR17" s="5">
        <v>7810.5</v>
      </c>
      <c r="CS17" s="5">
        <v>500</v>
      </c>
      <c r="CT17" s="5">
        <v>2994.9</v>
      </c>
      <c r="CU17" s="18"/>
      <c r="CV17" s="5">
        <v>4014</v>
      </c>
      <c r="CW17" s="5"/>
      <c r="CX17" s="5">
        <v>500</v>
      </c>
      <c r="CY17" s="5">
        <v>6500</v>
      </c>
      <c r="CZ17" s="18"/>
      <c r="DA17" s="5">
        <v>300</v>
      </c>
      <c r="DB17" s="5"/>
      <c r="DC17" s="5"/>
      <c r="DD17" s="5">
        <v>300</v>
      </c>
      <c r="DE17" s="5">
        <v>1000</v>
      </c>
      <c r="DF17" s="5">
        <v>100</v>
      </c>
      <c r="DG17" s="5"/>
      <c r="DH17" s="5">
        <v>2907</v>
      </c>
      <c r="DI17" s="5">
        <v>3554.5</v>
      </c>
      <c r="DJ17" s="5">
        <v>9408</v>
      </c>
      <c r="DK17" s="5"/>
      <c r="DL17" s="5">
        <v>397.5</v>
      </c>
      <c r="DM17" s="5"/>
      <c r="DN17" s="5"/>
      <c r="DO17" s="5"/>
      <c r="DP17" s="5"/>
      <c r="DQ17" s="18"/>
      <c r="DR17" s="5"/>
      <c r="DS17" s="5">
        <v>276</v>
      </c>
      <c r="DT17" s="18"/>
      <c r="DU17" s="5"/>
      <c r="DV17" s="5"/>
      <c r="DW17" s="5"/>
      <c r="DX17" s="5"/>
      <c r="DY17" s="5"/>
      <c r="DZ17" s="5"/>
      <c r="EA17" s="5"/>
      <c r="EB17" s="5"/>
      <c r="EC17" s="81">
        <f t="shared" si="27"/>
        <v>572975.69999999995</v>
      </c>
      <c r="ED17" s="5">
        <v>388325.1</v>
      </c>
      <c r="EE17" s="5">
        <v>98631.3</v>
      </c>
      <c r="EF17" s="5">
        <v>33216.199999999997</v>
      </c>
      <c r="EG17" s="5">
        <v>11770.7</v>
      </c>
      <c r="EH17" s="5">
        <v>470</v>
      </c>
      <c r="EI17" s="5">
        <v>7810.5</v>
      </c>
      <c r="EJ17" s="5">
        <v>500</v>
      </c>
      <c r="EK17" s="5">
        <v>2994.9</v>
      </c>
      <c r="EL17" s="18"/>
      <c r="EM17" s="5">
        <v>4014</v>
      </c>
      <c r="EN17" s="5"/>
      <c r="EO17" s="5">
        <v>500</v>
      </c>
      <c r="EP17" s="5">
        <v>6500</v>
      </c>
      <c r="EQ17" s="18"/>
      <c r="ER17" s="5">
        <v>300</v>
      </c>
      <c r="ES17" s="5"/>
      <c r="ET17" s="5"/>
      <c r="EU17" s="5">
        <v>300</v>
      </c>
      <c r="EV17" s="5">
        <v>1000</v>
      </c>
      <c r="EW17" s="5">
        <v>100</v>
      </c>
      <c r="EX17" s="5"/>
      <c r="EY17" s="5">
        <v>2907</v>
      </c>
      <c r="EZ17" s="5">
        <v>3554.5</v>
      </c>
      <c r="FA17" s="5">
        <v>9408</v>
      </c>
      <c r="FB17" s="5"/>
      <c r="FC17" s="5">
        <v>397.5</v>
      </c>
      <c r="FD17" s="5"/>
      <c r="FE17" s="5"/>
      <c r="FF17" s="5"/>
      <c r="FG17" s="5"/>
      <c r="FH17" s="18"/>
      <c r="FI17" s="5"/>
      <c r="FJ17" s="5">
        <v>276</v>
      </c>
      <c r="FK17" s="18"/>
      <c r="FL17" s="5"/>
      <c r="FM17" s="5"/>
      <c r="FN17" s="5"/>
      <c r="FO17" s="5"/>
      <c r="FP17" s="5"/>
      <c r="FQ17" s="5"/>
      <c r="FR17" s="5"/>
      <c r="FS17" s="5"/>
      <c r="FT17" s="81">
        <f t="shared" si="28"/>
        <v>579613.69999999995</v>
      </c>
      <c r="FU17" s="5">
        <v>393226.5</v>
      </c>
      <c r="FV17" s="5">
        <v>99865.5</v>
      </c>
      <c r="FW17" s="5">
        <v>33718.6</v>
      </c>
      <c r="FX17" s="5">
        <v>11770.7</v>
      </c>
      <c r="FY17" s="5">
        <v>470</v>
      </c>
      <c r="FZ17" s="5">
        <v>7810.5</v>
      </c>
      <c r="GA17" s="5">
        <v>500</v>
      </c>
      <c r="GB17" s="5">
        <v>2994.9</v>
      </c>
      <c r="GC17" s="18"/>
      <c r="GD17" s="5">
        <v>4014</v>
      </c>
      <c r="GE17" s="5"/>
      <c r="GF17" s="5">
        <v>500</v>
      </c>
      <c r="GG17" s="5">
        <v>6500</v>
      </c>
      <c r="GH17" s="18"/>
      <c r="GI17" s="5">
        <v>300</v>
      </c>
      <c r="GJ17" s="5"/>
      <c r="GK17" s="5"/>
      <c r="GL17" s="5">
        <v>300</v>
      </c>
      <c r="GM17" s="5">
        <v>1000</v>
      </c>
      <c r="GN17" s="5">
        <v>100</v>
      </c>
      <c r="GO17" s="5"/>
      <c r="GP17" s="5">
        <v>2907</v>
      </c>
      <c r="GQ17" s="5">
        <v>3554.5</v>
      </c>
      <c r="GR17" s="5">
        <v>9408</v>
      </c>
      <c r="GS17" s="5"/>
      <c r="GT17" s="5">
        <v>397.5</v>
      </c>
      <c r="GU17" s="5"/>
      <c r="GV17" s="5"/>
      <c r="GW17" s="5"/>
      <c r="GX17" s="5"/>
      <c r="GY17" s="18"/>
      <c r="GZ17" s="5"/>
      <c r="HA17" s="5">
        <v>276</v>
      </c>
      <c r="HB17" s="18"/>
      <c r="HC17" s="5"/>
      <c r="HD17" s="5"/>
      <c r="HE17" s="5"/>
      <c r="HF17" s="5"/>
      <c r="HG17" s="5"/>
      <c r="HH17" s="5"/>
      <c r="HI17" s="5"/>
      <c r="HJ17" s="5"/>
    </row>
    <row r="18" spans="1:218" ht="51" customHeight="1">
      <c r="A18" s="118"/>
      <c r="B18" s="7">
        <v>11004</v>
      </c>
      <c r="C18" s="9" t="s">
        <v>87</v>
      </c>
      <c r="D18" s="81">
        <f t="shared" si="29"/>
        <v>0</v>
      </c>
      <c r="E18" s="5"/>
      <c r="F18" s="5"/>
      <c r="G18" s="5"/>
      <c r="H18" s="5"/>
      <c r="I18" s="5"/>
      <c r="J18" s="5"/>
      <c r="K18" s="5"/>
      <c r="L18" s="5"/>
      <c r="M18" s="18"/>
      <c r="N18" s="5"/>
      <c r="O18" s="5"/>
      <c r="P18" s="5"/>
      <c r="Q18" s="5"/>
      <c r="R18" s="18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18"/>
      <c r="AJ18" s="5"/>
      <c r="AK18" s="5"/>
      <c r="AL18" s="18"/>
      <c r="AM18" s="5"/>
      <c r="AN18" s="5"/>
      <c r="AO18" s="5"/>
      <c r="AP18" s="5"/>
      <c r="AQ18" s="5"/>
      <c r="AR18" s="5"/>
      <c r="AS18" s="5"/>
      <c r="AT18" s="5"/>
      <c r="AU18" s="81">
        <f t="shared" si="25"/>
        <v>150000</v>
      </c>
      <c r="AV18" s="5"/>
      <c r="AW18" s="5"/>
      <c r="AX18" s="5"/>
      <c r="AY18" s="5"/>
      <c r="AZ18" s="5"/>
      <c r="BA18" s="5"/>
      <c r="BB18" s="5"/>
      <c r="BC18" s="5"/>
      <c r="BD18" s="18"/>
      <c r="BE18" s="5"/>
      <c r="BF18" s="5"/>
      <c r="BG18" s="5"/>
      <c r="BH18" s="5"/>
      <c r="BI18" s="18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>
        <v>150000</v>
      </c>
      <c r="BU18" s="5"/>
      <c r="BV18" s="5"/>
      <c r="BW18" s="5"/>
      <c r="BX18" s="5"/>
      <c r="BY18" s="5"/>
      <c r="BZ18" s="18"/>
      <c r="CA18" s="5"/>
      <c r="CB18" s="5"/>
      <c r="CC18" s="18"/>
      <c r="CD18" s="5"/>
      <c r="CE18" s="5"/>
      <c r="CF18" s="5"/>
      <c r="CG18" s="5"/>
      <c r="CH18" s="5"/>
      <c r="CI18" s="5"/>
      <c r="CJ18" s="5"/>
      <c r="CK18" s="5"/>
      <c r="CL18" s="81">
        <f t="shared" si="26"/>
        <v>150000</v>
      </c>
      <c r="CM18" s="5"/>
      <c r="CN18" s="5"/>
      <c r="CO18" s="5"/>
      <c r="CP18" s="5"/>
      <c r="CQ18" s="5"/>
      <c r="CR18" s="5"/>
      <c r="CS18" s="5"/>
      <c r="CT18" s="5"/>
      <c r="CU18" s="18"/>
      <c r="CV18" s="5"/>
      <c r="CW18" s="5"/>
      <c r="CX18" s="5"/>
      <c r="CY18" s="5"/>
      <c r="CZ18" s="18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>
        <v>150000</v>
      </c>
      <c r="DL18" s="5"/>
      <c r="DM18" s="5"/>
      <c r="DN18" s="5"/>
      <c r="DO18" s="5"/>
      <c r="DP18" s="5"/>
      <c r="DQ18" s="18"/>
      <c r="DR18" s="5"/>
      <c r="DS18" s="5"/>
      <c r="DT18" s="18"/>
      <c r="DU18" s="5"/>
      <c r="DV18" s="5"/>
      <c r="DW18" s="5"/>
      <c r="DX18" s="5"/>
      <c r="DY18" s="5"/>
      <c r="DZ18" s="5"/>
      <c r="EA18" s="5"/>
      <c r="EB18" s="5"/>
      <c r="EC18" s="81">
        <f t="shared" si="27"/>
        <v>150000</v>
      </c>
      <c r="ED18" s="5"/>
      <c r="EE18" s="5"/>
      <c r="EF18" s="5"/>
      <c r="EG18" s="5"/>
      <c r="EH18" s="5"/>
      <c r="EI18" s="5"/>
      <c r="EJ18" s="5"/>
      <c r="EK18" s="5"/>
      <c r="EL18" s="18"/>
      <c r="EM18" s="5"/>
      <c r="EN18" s="5"/>
      <c r="EO18" s="5"/>
      <c r="EP18" s="5"/>
      <c r="EQ18" s="18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>
        <v>150000</v>
      </c>
      <c r="FC18" s="5"/>
      <c r="FD18" s="5"/>
      <c r="FE18" s="5"/>
      <c r="FF18" s="5"/>
      <c r="FG18" s="5"/>
      <c r="FH18" s="18"/>
      <c r="FI18" s="5"/>
      <c r="FJ18" s="5"/>
      <c r="FK18" s="18"/>
      <c r="FL18" s="5"/>
      <c r="FM18" s="5"/>
      <c r="FN18" s="5"/>
      <c r="FO18" s="5"/>
      <c r="FP18" s="5"/>
      <c r="FQ18" s="5"/>
      <c r="FR18" s="5"/>
      <c r="FS18" s="5"/>
      <c r="FT18" s="81">
        <f t="shared" si="28"/>
        <v>150000</v>
      </c>
      <c r="FU18" s="5"/>
      <c r="FV18" s="5"/>
      <c r="FW18" s="5"/>
      <c r="FX18" s="5"/>
      <c r="FY18" s="5"/>
      <c r="FZ18" s="5"/>
      <c r="GA18" s="5"/>
      <c r="GB18" s="5"/>
      <c r="GC18" s="18"/>
      <c r="GD18" s="5"/>
      <c r="GE18" s="5"/>
      <c r="GF18" s="5"/>
      <c r="GG18" s="5"/>
      <c r="GH18" s="18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>
        <v>150000</v>
      </c>
      <c r="GT18" s="5"/>
      <c r="GU18" s="5"/>
      <c r="GV18" s="5"/>
      <c r="GW18" s="5"/>
      <c r="GX18" s="5"/>
      <c r="GY18" s="18"/>
      <c r="GZ18" s="5"/>
      <c r="HA18" s="5"/>
      <c r="HB18" s="18"/>
      <c r="HC18" s="5"/>
      <c r="HD18" s="5"/>
      <c r="HE18" s="5"/>
      <c r="HF18" s="5"/>
      <c r="HG18" s="5"/>
      <c r="HH18" s="5"/>
      <c r="HI18" s="5"/>
      <c r="HJ18" s="5"/>
    </row>
    <row r="19" spans="1:218" ht="51" customHeight="1">
      <c r="A19" s="118"/>
      <c r="B19" s="7">
        <v>11005</v>
      </c>
      <c r="C19" s="15" t="s">
        <v>89</v>
      </c>
      <c r="D19" s="81">
        <f t="shared" si="29"/>
        <v>36927.4</v>
      </c>
      <c r="E19" s="5"/>
      <c r="F19" s="5"/>
      <c r="G19" s="5"/>
      <c r="H19" s="5"/>
      <c r="I19" s="5"/>
      <c r="J19" s="5"/>
      <c r="K19" s="5"/>
      <c r="L19" s="5"/>
      <c r="M19" s="18"/>
      <c r="N19" s="5"/>
      <c r="O19" s="5"/>
      <c r="P19" s="5"/>
      <c r="Q19" s="5"/>
      <c r="R19" s="18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>
        <v>36927.4</v>
      </c>
      <c r="AH19" s="5"/>
      <c r="AI19" s="18"/>
      <c r="AJ19" s="5"/>
      <c r="AK19" s="5"/>
      <c r="AL19" s="18"/>
      <c r="AM19" s="5"/>
      <c r="AN19" s="5"/>
      <c r="AO19" s="5"/>
      <c r="AP19" s="5"/>
      <c r="AQ19" s="5"/>
      <c r="AR19" s="5"/>
      <c r="AS19" s="5"/>
      <c r="AT19" s="5"/>
      <c r="AU19" s="81">
        <f t="shared" si="25"/>
        <v>36927.4</v>
      </c>
      <c r="AV19" s="5"/>
      <c r="AW19" s="5"/>
      <c r="AX19" s="5"/>
      <c r="AY19" s="5"/>
      <c r="AZ19" s="5"/>
      <c r="BA19" s="5"/>
      <c r="BB19" s="5"/>
      <c r="BC19" s="5"/>
      <c r="BD19" s="18"/>
      <c r="BE19" s="5"/>
      <c r="BF19" s="5"/>
      <c r="BG19" s="5"/>
      <c r="BH19" s="5"/>
      <c r="BI19" s="18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>
        <v>36927.4</v>
      </c>
      <c r="BY19" s="5"/>
      <c r="BZ19" s="18"/>
      <c r="CA19" s="5"/>
      <c r="CB19" s="5"/>
      <c r="CC19" s="18"/>
      <c r="CD19" s="5"/>
      <c r="CE19" s="5"/>
      <c r="CF19" s="5"/>
      <c r="CG19" s="5"/>
      <c r="CH19" s="5"/>
      <c r="CI19" s="5"/>
      <c r="CJ19" s="5"/>
      <c r="CK19" s="5"/>
      <c r="CL19" s="81">
        <f t="shared" si="26"/>
        <v>36927.4</v>
      </c>
      <c r="CM19" s="5"/>
      <c r="CN19" s="5"/>
      <c r="CO19" s="5"/>
      <c r="CP19" s="5"/>
      <c r="CQ19" s="5"/>
      <c r="CR19" s="5"/>
      <c r="CS19" s="5"/>
      <c r="CT19" s="5"/>
      <c r="CU19" s="18"/>
      <c r="CV19" s="5"/>
      <c r="CW19" s="5"/>
      <c r="CX19" s="5"/>
      <c r="CY19" s="5"/>
      <c r="CZ19" s="18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>
        <v>36927.4</v>
      </c>
      <c r="DP19" s="5"/>
      <c r="DQ19" s="18"/>
      <c r="DR19" s="5"/>
      <c r="DS19" s="5"/>
      <c r="DT19" s="18"/>
      <c r="DU19" s="5"/>
      <c r="DV19" s="5"/>
      <c r="DW19" s="5"/>
      <c r="DX19" s="5"/>
      <c r="DY19" s="5"/>
      <c r="DZ19" s="5"/>
      <c r="EA19" s="5"/>
      <c r="EB19" s="5"/>
      <c r="EC19" s="81">
        <f t="shared" si="27"/>
        <v>36927.4</v>
      </c>
      <c r="ED19" s="5"/>
      <c r="EE19" s="5"/>
      <c r="EF19" s="5"/>
      <c r="EG19" s="5"/>
      <c r="EH19" s="5"/>
      <c r="EI19" s="5"/>
      <c r="EJ19" s="5"/>
      <c r="EK19" s="5"/>
      <c r="EL19" s="18"/>
      <c r="EM19" s="5"/>
      <c r="EN19" s="5"/>
      <c r="EO19" s="5"/>
      <c r="EP19" s="5"/>
      <c r="EQ19" s="18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>
        <v>36927.4</v>
      </c>
      <c r="FG19" s="5"/>
      <c r="FH19" s="18"/>
      <c r="FI19" s="5"/>
      <c r="FJ19" s="5"/>
      <c r="FK19" s="18"/>
      <c r="FL19" s="5"/>
      <c r="FM19" s="5"/>
      <c r="FN19" s="5"/>
      <c r="FO19" s="5"/>
      <c r="FP19" s="5"/>
      <c r="FQ19" s="5"/>
      <c r="FR19" s="5"/>
      <c r="FS19" s="5"/>
      <c r="FT19" s="81">
        <f t="shared" si="28"/>
        <v>36927.4</v>
      </c>
      <c r="FU19" s="5"/>
      <c r="FV19" s="5"/>
      <c r="FW19" s="5"/>
      <c r="FX19" s="5"/>
      <c r="FY19" s="5"/>
      <c r="FZ19" s="5"/>
      <c r="GA19" s="5"/>
      <c r="GB19" s="5"/>
      <c r="GC19" s="18"/>
      <c r="GD19" s="5"/>
      <c r="GE19" s="5"/>
      <c r="GF19" s="5"/>
      <c r="GG19" s="5"/>
      <c r="GH19" s="18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>
        <v>36927.4</v>
      </c>
      <c r="GX19" s="5"/>
      <c r="GY19" s="18"/>
      <c r="GZ19" s="5"/>
      <c r="HA19" s="5"/>
      <c r="HB19" s="18"/>
      <c r="HC19" s="5"/>
      <c r="HD19" s="5"/>
      <c r="HE19" s="5"/>
      <c r="HF19" s="5"/>
      <c r="HG19" s="5"/>
      <c r="HH19" s="5"/>
      <c r="HI19" s="5"/>
      <c r="HJ19" s="5"/>
    </row>
    <row r="20" spans="1:218" ht="51" customHeight="1">
      <c r="A20" s="118"/>
      <c r="B20" s="7">
        <v>11006</v>
      </c>
      <c r="C20" s="14" t="s">
        <v>77</v>
      </c>
      <c r="D20" s="81">
        <f t="shared" si="29"/>
        <v>0</v>
      </c>
      <c r="E20" s="5"/>
      <c r="F20" s="5"/>
      <c r="G20" s="5"/>
      <c r="H20" s="5"/>
      <c r="I20" s="5"/>
      <c r="J20" s="5"/>
      <c r="K20" s="5"/>
      <c r="L20" s="5"/>
      <c r="M20" s="18"/>
      <c r="N20" s="5"/>
      <c r="O20" s="5"/>
      <c r="P20" s="5"/>
      <c r="Q20" s="5"/>
      <c r="R20" s="18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18"/>
      <c r="AJ20" s="5"/>
      <c r="AK20" s="5"/>
      <c r="AL20" s="18"/>
      <c r="AM20" s="5"/>
      <c r="AN20" s="5"/>
      <c r="AO20" s="5"/>
      <c r="AP20" s="5"/>
      <c r="AQ20" s="5"/>
      <c r="AR20" s="5"/>
      <c r="AS20" s="5"/>
      <c r="AT20" s="5"/>
      <c r="AU20" s="81">
        <f t="shared" si="25"/>
        <v>0</v>
      </c>
      <c r="AV20" s="5"/>
      <c r="AW20" s="5"/>
      <c r="AX20" s="5"/>
      <c r="AY20" s="5"/>
      <c r="AZ20" s="5"/>
      <c r="BA20" s="5"/>
      <c r="BB20" s="5"/>
      <c r="BC20" s="5"/>
      <c r="BD20" s="18"/>
      <c r="BE20" s="5"/>
      <c r="BF20" s="5"/>
      <c r="BG20" s="5"/>
      <c r="BH20" s="5"/>
      <c r="BI20" s="18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18"/>
      <c r="CA20" s="5"/>
      <c r="CB20" s="5"/>
      <c r="CC20" s="18"/>
      <c r="CD20" s="5"/>
      <c r="CE20" s="5"/>
      <c r="CF20" s="5"/>
      <c r="CG20" s="5"/>
      <c r="CH20" s="5"/>
      <c r="CI20" s="5"/>
      <c r="CJ20" s="5"/>
      <c r="CK20" s="5"/>
      <c r="CL20" s="81">
        <f t="shared" si="26"/>
        <v>602661.9</v>
      </c>
      <c r="CM20" s="5"/>
      <c r="CN20" s="5"/>
      <c r="CO20" s="5"/>
      <c r="CP20" s="5"/>
      <c r="CQ20" s="5"/>
      <c r="CR20" s="5"/>
      <c r="CS20" s="5"/>
      <c r="CT20" s="5"/>
      <c r="CU20" s="18"/>
      <c r="CV20" s="5"/>
      <c r="CW20" s="5"/>
      <c r="CX20" s="5"/>
      <c r="CY20" s="5"/>
      <c r="CZ20" s="18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>
        <v>602661.9</v>
      </c>
      <c r="DP20" s="5"/>
      <c r="DQ20" s="18"/>
      <c r="DR20" s="5"/>
      <c r="DS20" s="5"/>
      <c r="DT20" s="18"/>
      <c r="DU20" s="5"/>
      <c r="DV20" s="5"/>
      <c r="DW20" s="5"/>
      <c r="DX20" s="5"/>
      <c r="DY20" s="5"/>
      <c r="DZ20" s="5"/>
      <c r="EA20" s="5"/>
      <c r="EB20" s="5"/>
      <c r="EC20" s="81">
        <f t="shared" si="27"/>
        <v>602661.9</v>
      </c>
      <c r="ED20" s="5"/>
      <c r="EE20" s="5"/>
      <c r="EF20" s="5"/>
      <c r="EG20" s="5"/>
      <c r="EH20" s="5"/>
      <c r="EI20" s="5"/>
      <c r="EJ20" s="5"/>
      <c r="EK20" s="5"/>
      <c r="EL20" s="18"/>
      <c r="EM20" s="5"/>
      <c r="EN20" s="5"/>
      <c r="EO20" s="5"/>
      <c r="EP20" s="5"/>
      <c r="EQ20" s="18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>
        <v>602661.9</v>
      </c>
      <c r="FG20" s="5"/>
      <c r="FH20" s="18"/>
      <c r="FI20" s="5"/>
      <c r="FJ20" s="5"/>
      <c r="FK20" s="18"/>
      <c r="FL20" s="5"/>
      <c r="FM20" s="5"/>
      <c r="FN20" s="5"/>
      <c r="FO20" s="5"/>
      <c r="FP20" s="5"/>
      <c r="FQ20" s="5"/>
      <c r="FR20" s="5"/>
      <c r="FS20" s="5"/>
      <c r="FT20" s="81">
        <f t="shared" si="28"/>
        <v>602661.9</v>
      </c>
      <c r="FU20" s="5"/>
      <c r="FV20" s="5"/>
      <c r="FW20" s="5"/>
      <c r="FX20" s="5"/>
      <c r="FY20" s="5"/>
      <c r="FZ20" s="5"/>
      <c r="GA20" s="5"/>
      <c r="GB20" s="5"/>
      <c r="GC20" s="18"/>
      <c r="GD20" s="5"/>
      <c r="GE20" s="5"/>
      <c r="GF20" s="5"/>
      <c r="GG20" s="5"/>
      <c r="GH20" s="18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>
        <v>602661.9</v>
      </c>
      <c r="GX20" s="5"/>
      <c r="GY20" s="18"/>
      <c r="GZ20" s="5"/>
      <c r="HA20" s="5"/>
      <c r="HB20" s="18"/>
      <c r="HC20" s="5"/>
      <c r="HD20" s="5"/>
      <c r="HE20" s="5"/>
      <c r="HF20" s="5"/>
      <c r="HG20" s="5"/>
      <c r="HH20" s="5"/>
      <c r="HI20" s="5"/>
      <c r="HJ20" s="5"/>
    </row>
    <row r="21" spans="1:218" ht="51" customHeight="1">
      <c r="A21" s="119"/>
      <c r="B21" s="7">
        <v>31001</v>
      </c>
      <c r="C21" s="8" t="s">
        <v>90</v>
      </c>
      <c r="D21" s="81">
        <f t="shared" si="29"/>
        <v>0</v>
      </c>
      <c r="E21" s="5"/>
      <c r="F21" s="5"/>
      <c r="G21" s="5"/>
      <c r="H21" s="5"/>
      <c r="I21" s="5"/>
      <c r="J21" s="5"/>
      <c r="K21" s="5"/>
      <c r="L21" s="5"/>
      <c r="M21" s="18"/>
      <c r="N21" s="5"/>
      <c r="O21" s="5"/>
      <c r="P21" s="5"/>
      <c r="Q21" s="5"/>
      <c r="R21" s="18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18"/>
      <c r="AJ21" s="5"/>
      <c r="AK21" s="5"/>
      <c r="AL21" s="18"/>
      <c r="AM21" s="5"/>
      <c r="AN21" s="5"/>
      <c r="AO21" s="5"/>
      <c r="AP21" s="5"/>
      <c r="AQ21" s="5"/>
      <c r="AR21" s="5"/>
      <c r="AS21" s="5"/>
      <c r="AT21" s="5"/>
      <c r="AU21" s="81">
        <f t="shared" si="25"/>
        <v>4532</v>
      </c>
      <c r="AV21" s="5"/>
      <c r="AW21" s="5"/>
      <c r="AX21" s="5"/>
      <c r="AY21" s="5"/>
      <c r="AZ21" s="5"/>
      <c r="BA21" s="5"/>
      <c r="BB21" s="5"/>
      <c r="BC21" s="5"/>
      <c r="BD21" s="18"/>
      <c r="BE21" s="5"/>
      <c r="BF21" s="5"/>
      <c r="BG21" s="5"/>
      <c r="BH21" s="5"/>
      <c r="BI21" s="18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18"/>
      <c r="CA21" s="5"/>
      <c r="CB21" s="5"/>
      <c r="CC21" s="18"/>
      <c r="CD21" s="5"/>
      <c r="CE21" s="5"/>
      <c r="CF21" s="5"/>
      <c r="CG21" s="5"/>
      <c r="CH21" s="5"/>
      <c r="CI21" s="5">
        <v>4532</v>
      </c>
      <c r="CJ21" s="5"/>
      <c r="CK21" s="5"/>
      <c r="CL21" s="81">
        <f t="shared" si="26"/>
        <v>4530</v>
      </c>
      <c r="CM21" s="5"/>
      <c r="CN21" s="5"/>
      <c r="CO21" s="5"/>
      <c r="CP21" s="5"/>
      <c r="CQ21" s="5"/>
      <c r="CR21" s="5"/>
      <c r="CS21" s="5"/>
      <c r="CT21" s="5"/>
      <c r="CU21" s="18"/>
      <c r="CV21" s="5"/>
      <c r="CW21" s="5"/>
      <c r="CX21" s="5"/>
      <c r="CY21" s="5"/>
      <c r="CZ21" s="18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18"/>
      <c r="DR21" s="5"/>
      <c r="DS21" s="5"/>
      <c r="DT21" s="18"/>
      <c r="DU21" s="5"/>
      <c r="DV21" s="5"/>
      <c r="DW21" s="5"/>
      <c r="DX21" s="5"/>
      <c r="DY21" s="5"/>
      <c r="DZ21" s="5">
        <v>4530</v>
      </c>
      <c r="EA21" s="5"/>
      <c r="EB21" s="5"/>
      <c r="EC21" s="81">
        <f t="shared" si="27"/>
        <v>5000</v>
      </c>
      <c r="ED21" s="5"/>
      <c r="EE21" s="5"/>
      <c r="EF21" s="5"/>
      <c r="EG21" s="5"/>
      <c r="EH21" s="5"/>
      <c r="EI21" s="5"/>
      <c r="EJ21" s="5"/>
      <c r="EK21" s="5"/>
      <c r="EL21" s="18"/>
      <c r="EM21" s="5"/>
      <c r="EN21" s="5"/>
      <c r="EO21" s="5"/>
      <c r="EP21" s="5"/>
      <c r="EQ21" s="18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18"/>
      <c r="FI21" s="5"/>
      <c r="FJ21" s="5"/>
      <c r="FK21" s="18"/>
      <c r="FL21" s="5"/>
      <c r="FM21" s="5"/>
      <c r="FN21" s="5"/>
      <c r="FO21" s="5"/>
      <c r="FP21" s="5"/>
      <c r="FQ21" s="5">
        <v>5000</v>
      </c>
      <c r="FR21" s="5"/>
      <c r="FS21" s="5"/>
      <c r="FT21" s="81">
        <f t="shared" si="28"/>
        <v>5000</v>
      </c>
      <c r="FU21" s="5"/>
      <c r="FV21" s="5"/>
      <c r="FW21" s="5"/>
      <c r="FX21" s="5"/>
      <c r="FY21" s="5"/>
      <c r="FZ21" s="5"/>
      <c r="GA21" s="5"/>
      <c r="GB21" s="5"/>
      <c r="GC21" s="18"/>
      <c r="GD21" s="5"/>
      <c r="GE21" s="5"/>
      <c r="GF21" s="5"/>
      <c r="GG21" s="5"/>
      <c r="GH21" s="18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18"/>
      <c r="GZ21" s="5"/>
      <c r="HA21" s="5"/>
      <c r="HB21" s="18"/>
      <c r="HC21" s="5"/>
      <c r="HD21" s="5"/>
      <c r="HE21" s="5"/>
      <c r="HF21" s="5"/>
      <c r="HG21" s="5"/>
      <c r="HH21" s="5">
        <v>5000</v>
      </c>
      <c r="HI21" s="5"/>
      <c r="HJ21" s="5"/>
    </row>
    <row r="22" spans="1:218" ht="67.5" customHeight="1">
      <c r="A22" s="119"/>
      <c r="B22" s="7">
        <v>31002</v>
      </c>
      <c r="C22" s="14" t="s">
        <v>119</v>
      </c>
      <c r="D22" s="81">
        <f t="shared" si="29"/>
        <v>0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81">
        <f t="shared" si="25"/>
        <v>0</v>
      </c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81">
        <f t="shared" si="26"/>
        <v>2000000</v>
      </c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5">
        <v>2000000</v>
      </c>
      <c r="DX22" s="18"/>
      <c r="DY22" s="18"/>
      <c r="DZ22" s="18"/>
      <c r="EA22" s="18"/>
      <c r="EB22" s="18"/>
      <c r="EC22" s="81">
        <f t="shared" si="27"/>
        <v>2000000</v>
      </c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5">
        <v>2000000</v>
      </c>
      <c r="FO22" s="18"/>
      <c r="FP22" s="18"/>
      <c r="FQ22" s="18"/>
      <c r="FR22" s="18"/>
      <c r="FS22" s="18"/>
      <c r="FT22" s="81">
        <f t="shared" si="28"/>
        <v>3000000</v>
      </c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5">
        <v>3000000</v>
      </c>
      <c r="HF22" s="18"/>
      <c r="HG22" s="18"/>
      <c r="HH22" s="18"/>
      <c r="HI22" s="18"/>
      <c r="HJ22" s="18"/>
    </row>
    <row r="23" spans="1:218" ht="51" customHeight="1">
      <c r="A23" s="119"/>
      <c r="B23" s="7">
        <v>31003</v>
      </c>
      <c r="C23" s="14" t="s">
        <v>120</v>
      </c>
      <c r="D23" s="81">
        <f t="shared" si="29"/>
        <v>0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81">
        <f t="shared" si="25"/>
        <v>0</v>
      </c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81">
        <f t="shared" si="26"/>
        <v>660000</v>
      </c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5">
        <v>660000</v>
      </c>
      <c r="DY23" s="18"/>
      <c r="DZ23" s="18"/>
      <c r="EA23" s="18"/>
      <c r="EB23" s="18"/>
      <c r="EC23" s="81">
        <f t="shared" si="27"/>
        <v>1530000</v>
      </c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5">
        <v>1530000</v>
      </c>
      <c r="FP23" s="18"/>
      <c r="FQ23" s="18"/>
      <c r="FR23" s="18"/>
      <c r="FS23" s="18"/>
      <c r="FT23" s="81">
        <f t="shared" si="28"/>
        <v>685000</v>
      </c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5">
        <v>685000</v>
      </c>
      <c r="HG23" s="18"/>
      <c r="HH23" s="18"/>
      <c r="HI23" s="18"/>
      <c r="HJ23" s="18"/>
    </row>
    <row r="24" spans="1:218" ht="51" customHeight="1">
      <c r="A24" s="119"/>
      <c r="B24" s="7">
        <v>31004</v>
      </c>
      <c r="C24" s="14" t="s">
        <v>121</v>
      </c>
      <c r="D24" s="81">
        <f t="shared" si="29"/>
        <v>0</v>
      </c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81">
        <f t="shared" si="25"/>
        <v>0</v>
      </c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81">
        <f t="shared" si="26"/>
        <v>196000</v>
      </c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5">
        <v>196000</v>
      </c>
      <c r="EA24" s="18"/>
      <c r="EB24" s="18"/>
      <c r="EC24" s="81">
        <f t="shared" si="27"/>
        <v>0</v>
      </c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81">
        <f t="shared" si="28"/>
        <v>0</v>
      </c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</row>
    <row r="25" spans="1:218" ht="51" customHeight="1">
      <c r="A25" s="119"/>
      <c r="B25" s="7">
        <v>31005</v>
      </c>
      <c r="C25" s="14" t="s">
        <v>122</v>
      </c>
      <c r="D25" s="81">
        <f t="shared" si="29"/>
        <v>0</v>
      </c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81">
        <f t="shared" si="25"/>
        <v>0</v>
      </c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81">
        <f t="shared" si="26"/>
        <v>0</v>
      </c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81">
        <f t="shared" si="27"/>
        <v>0</v>
      </c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81">
        <f t="shared" ref="FT25:FT28" si="30">SUM(FU25:HJ25)</f>
        <v>0</v>
      </c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</row>
    <row r="26" spans="1:218" ht="51" customHeight="1">
      <c r="A26" s="119"/>
      <c r="B26" s="7">
        <v>31006</v>
      </c>
      <c r="C26" s="14" t="s">
        <v>123</v>
      </c>
      <c r="D26" s="81">
        <f t="shared" si="29"/>
        <v>0</v>
      </c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81">
        <f t="shared" si="25"/>
        <v>0</v>
      </c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81">
        <f t="shared" si="26"/>
        <v>156700</v>
      </c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5">
        <v>156700</v>
      </c>
      <c r="DZ26" s="18"/>
      <c r="EA26" s="18"/>
      <c r="EB26" s="18"/>
      <c r="EC26" s="81">
        <f t="shared" si="27"/>
        <v>83400</v>
      </c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5">
        <v>83400</v>
      </c>
      <c r="FQ26" s="18"/>
      <c r="FR26" s="18"/>
      <c r="FS26" s="18"/>
      <c r="FT26" s="81">
        <f t="shared" si="30"/>
        <v>94400</v>
      </c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5">
        <v>94400</v>
      </c>
      <c r="HH26" s="18"/>
      <c r="HI26" s="18"/>
      <c r="HJ26" s="18"/>
    </row>
    <row r="27" spans="1:218" ht="51" customHeight="1">
      <c r="A27" s="119"/>
      <c r="B27" s="7">
        <v>31007</v>
      </c>
      <c r="C27" s="14" t="s">
        <v>122</v>
      </c>
      <c r="D27" s="81">
        <f t="shared" si="29"/>
        <v>0</v>
      </c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81">
        <f t="shared" si="25"/>
        <v>0</v>
      </c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81">
        <f t="shared" si="26"/>
        <v>433640</v>
      </c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5">
        <v>433640</v>
      </c>
      <c r="EB27" s="18"/>
      <c r="EC27" s="81">
        <f t="shared" si="27"/>
        <v>0</v>
      </c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81">
        <f t="shared" si="30"/>
        <v>0</v>
      </c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</row>
    <row r="28" spans="1:218" ht="51" customHeight="1">
      <c r="A28" s="119"/>
      <c r="B28" s="7">
        <v>31008</v>
      </c>
      <c r="C28" s="14" t="s">
        <v>122</v>
      </c>
      <c r="D28" s="81">
        <f t="shared" si="29"/>
        <v>0</v>
      </c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81">
        <f t="shared" si="25"/>
        <v>0</v>
      </c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81">
        <f t="shared" si="26"/>
        <v>94850</v>
      </c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5">
        <v>94850</v>
      </c>
      <c r="EC28" s="81">
        <f t="shared" si="27"/>
        <v>149500</v>
      </c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5">
        <v>149500</v>
      </c>
      <c r="FT28" s="81">
        <f t="shared" si="30"/>
        <v>2100</v>
      </c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5">
        <v>2100</v>
      </c>
    </row>
    <row r="29" spans="1:218" ht="51" customHeight="1">
      <c r="A29" s="118">
        <v>1123</v>
      </c>
      <c r="B29" s="82"/>
      <c r="C29" s="85" t="s">
        <v>91</v>
      </c>
      <c r="D29" s="81">
        <f>D30+D31</f>
        <v>564437.9</v>
      </c>
      <c r="E29" s="81">
        <f t="shared" ref="E29:BP29" si="31">E30+E31</f>
        <v>0</v>
      </c>
      <c r="F29" s="81">
        <f t="shared" si="31"/>
        <v>0</v>
      </c>
      <c r="G29" s="81">
        <f t="shared" si="31"/>
        <v>0</v>
      </c>
      <c r="H29" s="81">
        <f t="shared" si="31"/>
        <v>0</v>
      </c>
      <c r="I29" s="81">
        <f t="shared" si="31"/>
        <v>0</v>
      </c>
      <c r="J29" s="81">
        <f t="shared" si="31"/>
        <v>0</v>
      </c>
      <c r="K29" s="81">
        <f t="shared" si="31"/>
        <v>0</v>
      </c>
      <c r="L29" s="81">
        <f t="shared" si="31"/>
        <v>0</v>
      </c>
      <c r="M29" s="81">
        <f t="shared" si="31"/>
        <v>0</v>
      </c>
      <c r="N29" s="81">
        <f t="shared" si="31"/>
        <v>0</v>
      </c>
      <c r="O29" s="81">
        <f t="shared" si="31"/>
        <v>0</v>
      </c>
      <c r="P29" s="81">
        <f t="shared" si="31"/>
        <v>0</v>
      </c>
      <c r="Q29" s="81">
        <f t="shared" si="31"/>
        <v>0</v>
      </c>
      <c r="R29" s="81">
        <f t="shared" si="31"/>
        <v>0</v>
      </c>
      <c r="S29" s="81">
        <f t="shared" si="31"/>
        <v>347031.2</v>
      </c>
      <c r="T29" s="81">
        <f t="shared" si="31"/>
        <v>0</v>
      </c>
      <c r="U29" s="81">
        <f t="shared" si="31"/>
        <v>0</v>
      </c>
      <c r="V29" s="81">
        <f t="shared" si="31"/>
        <v>0</v>
      </c>
      <c r="W29" s="81">
        <f t="shared" si="31"/>
        <v>0</v>
      </c>
      <c r="X29" s="81">
        <f t="shared" si="31"/>
        <v>0</v>
      </c>
      <c r="Y29" s="81">
        <f t="shared" si="31"/>
        <v>0</v>
      </c>
      <c r="Z29" s="81">
        <f t="shared" si="31"/>
        <v>0</v>
      </c>
      <c r="AA29" s="81">
        <f t="shared" si="31"/>
        <v>0</v>
      </c>
      <c r="AB29" s="81">
        <f t="shared" si="31"/>
        <v>0</v>
      </c>
      <c r="AC29" s="81">
        <f t="shared" si="31"/>
        <v>0</v>
      </c>
      <c r="AD29" s="81">
        <f t="shared" si="31"/>
        <v>0</v>
      </c>
      <c r="AE29" s="81">
        <f t="shared" si="31"/>
        <v>0</v>
      </c>
      <c r="AF29" s="81">
        <f t="shared" si="31"/>
        <v>217406.7</v>
      </c>
      <c r="AG29" s="81">
        <f t="shared" si="31"/>
        <v>0</v>
      </c>
      <c r="AH29" s="81">
        <f t="shared" si="31"/>
        <v>0</v>
      </c>
      <c r="AI29" s="81">
        <f t="shared" si="31"/>
        <v>0</v>
      </c>
      <c r="AJ29" s="81">
        <f t="shared" si="31"/>
        <v>0</v>
      </c>
      <c r="AK29" s="81">
        <f t="shared" si="31"/>
        <v>0</v>
      </c>
      <c r="AL29" s="81">
        <f t="shared" si="31"/>
        <v>0</v>
      </c>
      <c r="AM29" s="81">
        <f t="shared" si="31"/>
        <v>0</v>
      </c>
      <c r="AN29" s="81">
        <f t="shared" si="31"/>
        <v>0</v>
      </c>
      <c r="AO29" s="81">
        <f t="shared" si="31"/>
        <v>0</v>
      </c>
      <c r="AP29" s="81">
        <f t="shared" si="31"/>
        <v>0</v>
      </c>
      <c r="AQ29" s="81">
        <f t="shared" si="31"/>
        <v>0</v>
      </c>
      <c r="AR29" s="81">
        <f t="shared" si="31"/>
        <v>0</v>
      </c>
      <c r="AS29" s="81">
        <f t="shared" si="31"/>
        <v>0</v>
      </c>
      <c r="AT29" s="81">
        <f t="shared" si="31"/>
        <v>0</v>
      </c>
      <c r="AU29" s="81">
        <f t="shared" si="31"/>
        <v>666487.5</v>
      </c>
      <c r="AV29" s="81">
        <f t="shared" si="31"/>
        <v>0</v>
      </c>
      <c r="AW29" s="81">
        <f t="shared" si="31"/>
        <v>0</v>
      </c>
      <c r="AX29" s="81">
        <f t="shared" si="31"/>
        <v>0</v>
      </c>
      <c r="AY29" s="81">
        <f t="shared" si="31"/>
        <v>0</v>
      </c>
      <c r="AZ29" s="81">
        <f t="shared" si="31"/>
        <v>0</v>
      </c>
      <c r="BA29" s="81">
        <f t="shared" si="31"/>
        <v>0</v>
      </c>
      <c r="BB29" s="81">
        <f t="shared" si="31"/>
        <v>0</v>
      </c>
      <c r="BC29" s="81">
        <f t="shared" si="31"/>
        <v>0</v>
      </c>
      <c r="BD29" s="81">
        <f t="shared" si="31"/>
        <v>0</v>
      </c>
      <c r="BE29" s="81">
        <f t="shared" si="31"/>
        <v>0</v>
      </c>
      <c r="BF29" s="81">
        <f t="shared" si="31"/>
        <v>0</v>
      </c>
      <c r="BG29" s="81">
        <f t="shared" si="31"/>
        <v>0</v>
      </c>
      <c r="BH29" s="81">
        <f t="shared" si="31"/>
        <v>0</v>
      </c>
      <c r="BI29" s="81">
        <f t="shared" si="31"/>
        <v>0</v>
      </c>
      <c r="BJ29" s="81">
        <f t="shared" si="31"/>
        <v>405599.5</v>
      </c>
      <c r="BK29" s="81">
        <f t="shared" si="31"/>
        <v>0</v>
      </c>
      <c r="BL29" s="81">
        <f t="shared" si="31"/>
        <v>0</v>
      </c>
      <c r="BM29" s="81">
        <f t="shared" si="31"/>
        <v>0</v>
      </c>
      <c r="BN29" s="81">
        <f t="shared" si="31"/>
        <v>0</v>
      </c>
      <c r="BO29" s="81">
        <f t="shared" si="31"/>
        <v>0</v>
      </c>
      <c r="BP29" s="81">
        <f t="shared" si="31"/>
        <v>0</v>
      </c>
      <c r="BQ29" s="81">
        <f t="shared" ref="BQ29:EB29" si="32">BQ30+BQ31</f>
        <v>0</v>
      </c>
      <c r="BR29" s="81">
        <f t="shared" si="32"/>
        <v>0</v>
      </c>
      <c r="BS29" s="81">
        <f t="shared" si="32"/>
        <v>0</v>
      </c>
      <c r="BT29" s="81">
        <f t="shared" si="32"/>
        <v>0</v>
      </c>
      <c r="BU29" s="81">
        <f t="shared" si="32"/>
        <v>0</v>
      </c>
      <c r="BV29" s="81">
        <f t="shared" si="32"/>
        <v>0</v>
      </c>
      <c r="BW29" s="81">
        <f t="shared" si="32"/>
        <v>0</v>
      </c>
      <c r="BX29" s="81">
        <f t="shared" si="32"/>
        <v>260888</v>
      </c>
      <c r="BY29" s="81">
        <f t="shared" si="32"/>
        <v>0</v>
      </c>
      <c r="BZ29" s="81">
        <f t="shared" si="32"/>
        <v>0</v>
      </c>
      <c r="CA29" s="81">
        <f t="shared" si="32"/>
        <v>0</v>
      </c>
      <c r="CB29" s="81">
        <f t="shared" si="32"/>
        <v>0</v>
      </c>
      <c r="CC29" s="81">
        <f t="shared" si="32"/>
        <v>0</v>
      </c>
      <c r="CD29" s="81">
        <f t="shared" si="32"/>
        <v>0</v>
      </c>
      <c r="CE29" s="81">
        <f t="shared" si="32"/>
        <v>0</v>
      </c>
      <c r="CF29" s="81">
        <f t="shared" si="32"/>
        <v>0</v>
      </c>
      <c r="CG29" s="81">
        <f t="shared" si="32"/>
        <v>0</v>
      </c>
      <c r="CH29" s="81">
        <f t="shared" si="32"/>
        <v>0</v>
      </c>
      <c r="CI29" s="81">
        <f t="shared" si="32"/>
        <v>0</v>
      </c>
      <c r="CJ29" s="81">
        <f t="shared" si="32"/>
        <v>0</v>
      </c>
      <c r="CK29" s="81">
        <f t="shared" si="32"/>
        <v>0</v>
      </c>
      <c r="CL29" s="81">
        <f t="shared" si="32"/>
        <v>666487.5</v>
      </c>
      <c r="CM29" s="81">
        <f t="shared" si="32"/>
        <v>0</v>
      </c>
      <c r="CN29" s="81">
        <f t="shared" si="32"/>
        <v>0</v>
      </c>
      <c r="CO29" s="81">
        <f t="shared" si="32"/>
        <v>0</v>
      </c>
      <c r="CP29" s="81">
        <f t="shared" si="32"/>
        <v>0</v>
      </c>
      <c r="CQ29" s="81">
        <f t="shared" si="32"/>
        <v>0</v>
      </c>
      <c r="CR29" s="81">
        <f t="shared" si="32"/>
        <v>0</v>
      </c>
      <c r="CS29" s="81">
        <f t="shared" si="32"/>
        <v>0</v>
      </c>
      <c r="CT29" s="81">
        <f t="shared" si="32"/>
        <v>0</v>
      </c>
      <c r="CU29" s="81">
        <f t="shared" si="32"/>
        <v>0</v>
      </c>
      <c r="CV29" s="81">
        <f t="shared" si="32"/>
        <v>0</v>
      </c>
      <c r="CW29" s="81">
        <f t="shared" si="32"/>
        <v>0</v>
      </c>
      <c r="CX29" s="81">
        <f t="shared" si="32"/>
        <v>0</v>
      </c>
      <c r="CY29" s="81">
        <f t="shared" si="32"/>
        <v>0</v>
      </c>
      <c r="CZ29" s="81">
        <f t="shared" si="32"/>
        <v>0</v>
      </c>
      <c r="DA29" s="81">
        <f t="shared" si="32"/>
        <v>405599.5</v>
      </c>
      <c r="DB29" s="81">
        <f t="shared" si="32"/>
        <v>0</v>
      </c>
      <c r="DC29" s="81">
        <f t="shared" si="32"/>
        <v>0</v>
      </c>
      <c r="DD29" s="81">
        <f t="shared" si="32"/>
        <v>0</v>
      </c>
      <c r="DE29" s="81">
        <f t="shared" si="32"/>
        <v>0</v>
      </c>
      <c r="DF29" s="81">
        <f t="shared" si="32"/>
        <v>0</v>
      </c>
      <c r="DG29" s="81">
        <f t="shared" si="32"/>
        <v>0</v>
      </c>
      <c r="DH29" s="81">
        <f t="shared" si="32"/>
        <v>0</v>
      </c>
      <c r="DI29" s="81">
        <f t="shared" si="32"/>
        <v>0</v>
      </c>
      <c r="DJ29" s="81">
        <f t="shared" si="32"/>
        <v>0</v>
      </c>
      <c r="DK29" s="81">
        <f t="shared" si="32"/>
        <v>0</v>
      </c>
      <c r="DL29" s="81">
        <f t="shared" si="32"/>
        <v>0</v>
      </c>
      <c r="DM29" s="81">
        <f t="shared" si="32"/>
        <v>0</v>
      </c>
      <c r="DN29" s="81">
        <f t="shared" si="32"/>
        <v>0</v>
      </c>
      <c r="DO29" s="81">
        <f t="shared" si="32"/>
        <v>260888</v>
      </c>
      <c r="DP29" s="81">
        <f t="shared" si="32"/>
        <v>0</v>
      </c>
      <c r="DQ29" s="81">
        <f t="shared" si="32"/>
        <v>0</v>
      </c>
      <c r="DR29" s="81">
        <f t="shared" si="32"/>
        <v>0</v>
      </c>
      <c r="DS29" s="81">
        <f t="shared" si="32"/>
        <v>0</v>
      </c>
      <c r="DT29" s="81">
        <f t="shared" si="32"/>
        <v>0</v>
      </c>
      <c r="DU29" s="81">
        <f t="shared" si="32"/>
        <v>0</v>
      </c>
      <c r="DV29" s="81">
        <f t="shared" si="32"/>
        <v>0</v>
      </c>
      <c r="DW29" s="81">
        <f t="shared" si="32"/>
        <v>0</v>
      </c>
      <c r="DX29" s="81">
        <f t="shared" si="32"/>
        <v>0</v>
      </c>
      <c r="DY29" s="81">
        <f t="shared" si="32"/>
        <v>0</v>
      </c>
      <c r="DZ29" s="81">
        <f t="shared" si="32"/>
        <v>0</v>
      </c>
      <c r="EA29" s="81">
        <f t="shared" si="32"/>
        <v>0</v>
      </c>
      <c r="EB29" s="81">
        <f t="shared" si="32"/>
        <v>0</v>
      </c>
      <c r="EC29" s="81">
        <f t="shared" ref="EC29:GN29" si="33">EC30+EC31</f>
        <v>666487.5</v>
      </c>
      <c r="ED29" s="81">
        <f t="shared" si="33"/>
        <v>0</v>
      </c>
      <c r="EE29" s="81">
        <f t="shared" si="33"/>
        <v>0</v>
      </c>
      <c r="EF29" s="81">
        <f t="shared" si="33"/>
        <v>0</v>
      </c>
      <c r="EG29" s="81">
        <f t="shared" si="33"/>
        <v>0</v>
      </c>
      <c r="EH29" s="81">
        <f t="shared" si="33"/>
        <v>0</v>
      </c>
      <c r="EI29" s="81">
        <f t="shared" si="33"/>
        <v>0</v>
      </c>
      <c r="EJ29" s="81">
        <f t="shared" si="33"/>
        <v>0</v>
      </c>
      <c r="EK29" s="81">
        <f t="shared" si="33"/>
        <v>0</v>
      </c>
      <c r="EL29" s="81">
        <f t="shared" si="33"/>
        <v>0</v>
      </c>
      <c r="EM29" s="81">
        <f t="shared" si="33"/>
        <v>0</v>
      </c>
      <c r="EN29" s="81">
        <f t="shared" si="33"/>
        <v>0</v>
      </c>
      <c r="EO29" s="81">
        <f t="shared" si="33"/>
        <v>0</v>
      </c>
      <c r="EP29" s="81">
        <f t="shared" si="33"/>
        <v>0</v>
      </c>
      <c r="EQ29" s="81">
        <f t="shared" si="33"/>
        <v>0</v>
      </c>
      <c r="ER29" s="81">
        <f t="shared" si="33"/>
        <v>405599.5</v>
      </c>
      <c r="ES29" s="81">
        <f t="shared" si="33"/>
        <v>0</v>
      </c>
      <c r="ET29" s="81">
        <f t="shared" si="33"/>
        <v>0</v>
      </c>
      <c r="EU29" s="81">
        <f t="shared" si="33"/>
        <v>0</v>
      </c>
      <c r="EV29" s="81">
        <f t="shared" si="33"/>
        <v>0</v>
      </c>
      <c r="EW29" s="81">
        <f t="shared" si="33"/>
        <v>0</v>
      </c>
      <c r="EX29" s="81">
        <f t="shared" si="33"/>
        <v>0</v>
      </c>
      <c r="EY29" s="81">
        <f t="shared" si="33"/>
        <v>0</v>
      </c>
      <c r="EZ29" s="81">
        <f t="shared" si="33"/>
        <v>0</v>
      </c>
      <c r="FA29" s="81">
        <f t="shared" si="33"/>
        <v>0</v>
      </c>
      <c r="FB29" s="81">
        <f t="shared" si="33"/>
        <v>0</v>
      </c>
      <c r="FC29" s="81">
        <f t="shared" si="33"/>
        <v>0</v>
      </c>
      <c r="FD29" s="81">
        <f t="shared" si="33"/>
        <v>0</v>
      </c>
      <c r="FE29" s="81">
        <f t="shared" si="33"/>
        <v>0</v>
      </c>
      <c r="FF29" s="81">
        <f t="shared" si="33"/>
        <v>260888</v>
      </c>
      <c r="FG29" s="81">
        <f t="shared" si="33"/>
        <v>0</v>
      </c>
      <c r="FH29" s="81">
        <f t="shared" si="33"/>
        <v>0</v>
      </c>
      <c r="FI29" s="81">
        <f t="shared" si="33"/>
        <v>0</v>
      </c>
      <c r="FJ29" s="81">
        <f t="shared" si="33"/>
        <v>0</v>
      </c>
      <c r="FK29" s="81">
        <f t="shared" si="33"/>
        <v>0</v>
      </c>
      <c r="FL29" s="81">
        <f t="shared" si="33"/>
        <v>0</v>
      </c>
      <c r="FM29" s="81">
        <f t="shared" si="33"/>
        <v>0</v>
      </c>
      <c r="FN29" s="81">
        <f t="shared" si="33"/>
        <v>0</v>
      </c>
      <c r="FO29" s="81">
        <f t="shared" si="33"/>
        <v>0</v>
      </c>
      <c r="FP29" s="81">
        <f t="shared" si="33"/>
        <v>0</v>
      </c>
      <c r="FQ29" s="81">
        <f t="shared" si="33"/>
        <v>0</v>
      </c>
      <c r="FR29" s="81">
        <f t="shared" si="33"/>
        <v>0</v>
      </c>
      <c r="FS29" s="81">
        <f t="shared" si="33"/>
        <v>0</v>
      </c>
      <c r="FT29" s="81">
        <f t="shared" si="33"/>
        <v>666487.5</v>
      </c>
      <c r="FU29" s="81">
        <f t="shared" si="33"/>
        <v>0</v>
      </c>
      <c r="FV29" s="81">
        <f t="shared" si="33"/>
        <v>0</v>
      </c>
      <c r="FW29" s="81">
        <f t="shared" si="33"/>
        <v>0</v>
      </c>
      <c r="FX29" s="81">
        <f t="shared" si="33"/>
        <v>0</v>
      </c>
      <c r="FY29" s="81">
        <f t="shared" si="33"/>
        <v>0</v>
      </c>
      <c r="FZ29" s="81">
        <f t="shared" si="33"/>
        <v>0</v>
      </c>
      <c r="GA29" s="81">
        <f t="shared" si="33"/>
        <v>0</v>
      </c>
      <c r="GB29" s="81">
        <f t="shared" si="33"/>
        <v>0</v>
      </c>
      <c r="GC29" s="81">
        <f t="shared" si="33"/>
        <v>0</v>
      </c>
      <c r="GD29" s="81">
        <f t="shared" si="33"/>
        <v>0</v>
      </c>
      <c r="GE29" s="81">
        <f t="shared" si="33"/>
        <v>0</v>
      </c>
      <c r="GF29" s="81">
        <f t="shared" si="33"/>
        <v>0</v>
      </c>
      <c r="GG29" s="81">
        <f t="shared" si="33"/>
        <v>0</v>
      </c>
      <c r="GH29" s="81">
        <f t="shared" si="33"/>
        <v>0</v>
      </c>
      <c r="GI29" s="81">
        <f t="shared" si="33"/>
        <v>405599.5</v>
      </c>
      <c r="GJ29" s="81">
        <f t="shared" si="33"/>
        <v>0</v>
      </c>
      <c r="GK29" s="81">
        <f t="shared" si="33"/>
        <v>0</v>
      </c>
      <c r="GL29" s="81">
        <f t="shared" si="33"/>
        <v>0</v>
      </c>
      <c r="GM29" s="81">
        <f t="shared" si="33"/>
        <v>0</v>
      </c>
      <c r="GN29" s="81">
        <f t="shared" si="33"/>
        <v>0</v>
      </c>
      <c r="GO29" s="81">
        <f t="shared" ref="GO29:HJ29" si="34">GO30+GO31</f>
        <v>0</v>
      </c>
      <c r="GP29" s="81">
        <f t="shared" si="34"/>
        <v>0</v>
      </c>
      <c r="GQ29" s="81">
        <f t="shared" si="34"/>
        <v>0</v>
      </c>
      <c r="GR29" s="81">
        <f t="shared" si="34"/>
        <v>0</v>
      </c>
      <c r="GS29" s="81">
        <f t="shared" si="34"/>
        <v>0</v>
      </c>
      <c r="GT29" s="81">
        <f t="shared" si="34"/>
        <v>0</v>
      </c>
      <c r="GU29" s="81">
        <f t="shared" si="34"/>
        <v>0</v>
      </c>
      <c r="GV29" s="81">
        <f t="shared" si="34"/>
        <v>0</v>
      </c>
      <c r="GW29" s="81">
        <f t="shared" si="34"/>
        <v>260888</v>
      </c>
      <c r="GX29" s="81">
        <f t="shared" si="34"/>
        <v>0</v>
      </c>
      <c r="GY29" s="81">
        <f t="shared" si="34"/>
        <v>0</v>
      </c>
      <c r="GZ29" s="81">
        <f t="shared" si="34"/>
        <v>0</v>
      </c>
      <c r="HA29" s="81">
        <f t="shared" si="34"/>
        <v>0</v>
      </c>
      <c r="HB29" s="81">
        <f t="shared" si="34"/>
        <v>0</v>
      </c>
      <c r="HC29" s="81">
        <f t="shared" si="34"/>
        <v>0</v>
      </c>
      <c r="HD29" s="81">
        <f t="shared" si="34"/>
        <v>0</v>
      </c>
      <c r="HE29" s="81">
        <f t="shared" si="34"/>
        <v>0</v>
      </c>
      <c r="HF29" s="81">
        <f t="shared" si="34"/>
        <v>0</v>
      </c>
      <c r="HG29" s="81">
        <f t="shared" si="34"/>
        <v>0</v>
      </c>
      <c r="HH29" s="81">
        <f t="shared" si="34"/>
        <v>0</v>
      </c>
      <c r="HI29" s="81">
        <f t="shared" si="34"/>
        <v>0</v>
      </c>
      <c r="HJ29" s="81">
        <f t="shared" si="34"/>
        <v>0</v>
      </c>
    </row>
    <row r="30" spans="1:218" ht="51" customHeight="1">
      <c r="A30" s="118"/>
      <c r="B30" s="7">
        <v>11001</v>
      </c>
      <c r="C30" s="4" t="s">
        <v>92</v>
      </c>
      <c r="D30" s="81">
        <f t="shared" ref="D30:D44" si="35">SUM(E30:AT30)</f>
        <v>347031.2</v>
      </c>
      <c r="E30" s="5"/>
      <c r="F30" s="5"/>
      <c r="G30" s="5"/>
      <c r="H30" s="5"/>
      <c r="I30" s="5"/>
      <c r="J30" s="5"/>
      <c r="K30" s="5"/>
      <c r="L30" s="5"/>
      <c r="M30" s="18"/>
      <c r="N30" s="5"/>
      <c r="O30" s="5"/>
      <c r="P30" s="5"/>
      <c r="Q30" s="5"/>
      <c r="R30" s="18"/>
      <c r="S30" s="5">
        <v>347031.2</v>
      </c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18"/>
      <c r="AJ30" s="5"/>
      <c r="AK30" s="5"/>
      <c r="AL30" s="18"/>
      <c r="AM30" s="5"/>
      <c r="AN30" s="5"/>
      <c r="AO30" s="5"/>
      <c r="AP30" s="5"/>
      <c r="AQ30" s="5"/>
      <c r="AR30" s="5"/>
      <c r="AS30" s="5"/>
      <c r="AT30" s="5"/>
      <c r="AU30" s="81">
        <f>SUM(AV30:CK30)</f>
        <v>405599.5</v>
      </c>
      <c r="AV30" s="5"/>
      <c r="AW30" s="5"/>
      <c r="AX30" s="5"/>
      <c r="AY30" s="5"/>
      <c r="AZ30" s="5"/>
      <c r="BA30" s="5"/>
      <c r="BB30" s="5"/>
      <c r="BC30" s="5"/>
      <c r="BD30" s="18"/>
      <c r="BE30" s="5"/>
      <c r="BF30" s="5"/>
      <c r="BG30" s="5"/>
      <c r="BH30" s="5"/>
      <c r="BI30" s="18"/>
      <c r="BJ30" s="5">
        <v>405599.5</v>
      </c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18"/>
      <c r="CA30" s="5"/>
      <c r="CB30" s="5"/>
      <c r="CC30" s="18"/>
      <c r="CD30" s="5"/>
      <c r="CE30" s="5"/>
      <c r="CF30" s="5"/>
      <c r="CG30" s="5"/>
      <c r="CH30" s="5"/>
      <c r="CI30" s="5"/>
      <c r="CJ30" s="5"/>
      <c r="CK30" s="5"/>
      <c r="CL30" s="81">
        <f>SUM(CM30:EB30)</f>
        <v>405599.5</v>
      </c>
      <c r="CM30" s="5"/>
      <c r="CN30" s="5"/>
      <c r="CO30" s="5"/>
      <c r="CP30" s="5"/>
      <c r="CQ30" s="5"/>
      <c r="CR30" s="5"/>
      <c r="CS30" s="5"/>
      <c r="CT30" s="5"/>
      <c r="CU30" s="18"/>
      <c r="CV30" s="5"/>
      <c r="CW30" s="5"/>
      <c r="CX30" s="5"/>
      <c r="CY30" s="5"/>
      <c r="CZ30" s="18"/>
      <c r="DA30" s="5">
        <v>405599.5</v>
      </c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18"/>
      <c r="DR30" s="5"/>
      <c r="DS30" s="5"/>
      <c r="DT30" s="18"/>
      <c r="DU30" s="5"/>
      <c r="DV30" s="5"/>
      <c r="DW30" s="5"/>
      <c r="DX30" s="5"/>
      <c r="DY30" s="5"/>
      <c r="DZ30" s="5"/>
      <c r="EA30" s="5"/>
      <c r="EB30" s="5"/>
      <c r="EC30" s="81">
        <f>SUM(ED30:FS30)</f>
        <v>405599.5</v>
      </c>
      <c r="ED30" s="5"/>
      <c r="EE30" s="5"/>
      <c r="EF30" s="5"/>
      <c r="EG30" s="5"/>
      <c r="EH30" s="5"/>
      <c r="EI30" s="5"/>
      <c r="EJ30" s="5"/>
      <c r="EK30" s="5"/>
      <c r="EL30" s="18"/>
      <c r="EM30" s="5"/>
      <c r="EN30" s="5"/>
      <c r="EO30" s="5"/>
      <c r="EP30" s="5"/>
      <c r="EQ30" s="18"/>
      <c r="ER30" s="5">
        <v>405599.5</v>
      </c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18"/>
      <c r="FI30" s="5"/>
      <c r="FJ30" s="5"/>
      <c r="FK30" s="18"/>
      <c r="FL30" s="5"/>
      <c r="FM30" s="5"/>
      <c r="FN30" s="5"/>
      <c r="FO30" s="5"/>
      <c r="FP30" s="5"/>
      <c r="FQ30" s="5"/>
      <c r="FR30" s="5"/>
      <c r="FS30" s="5"/>
      <c r="FT30" s="81">
        <f>SUM(FU30:HJ30)</f>
        <v>405599.5</v>
      </c>
      <c r="FU30" s="5"/>
      <c r="FV30" s="5"/>
      <c r="FW30" s="5"/>
      <c r="FX30" s="5"/>
      <c r="FY30" s="5"/>
      <c r="FZ30" s="5"/>
      <c r="GA30" s="5"/>
      <c r="GB30" s="5"/>
      <c r="GC30" s="18"/>
      <c r="GD30" s="5"/>
      <c r="GE30" s="5"/>
      <c r="GF30" s="5"/>
      <c r="GG30" s="5"/>
      <c r="GH30" s="18"/>
      <c r="GI30" s="5">
        <v>405599.5</v>
      </c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18"/>
      <c r="GZ30" s="5"/>
      <c r="HA30" s="5"/>
      <c r="HB30" s="18"/>
      <c r="HC30" s="5"/>
      <c r="HD30" s="5"/>
      <c r="HE30" s="5"/>
      <c r="HF30" s="5"/>
      <c r="HG30" s="5"/>
      <c r="HH30" s="5"/>
      <c r="HI30" s="5"/>
      <c r="HJ30" s="5"/>
    </row>
    <row r="31" spans="1:218" ht="51" customHeight="1">
      <c r="A31" s="118"/>
      <c r="B31" s="7">
        <v>11002</v>
      </c>
      <c r="C31" s="14" t="s">
        <v>94</v>
      </c>
      <c r="D31" s="81">
        <f t="shared" si="35"/>
        <v>217406.7</v>
      </c>
      <c r="E31" s="5"/>
      <c r="F31" s="5"/>
      <c r="G31" s="5"/>
      <c r="H31" s="5"/>
      <c r="I31" s="5"/>
      <c r="J31" s="5"/>
      <c r="K31" s="5"/>
      <c r="L31" s="5"/>
      <c r="M31" s="18"/>
      <c r="N31" s="5"/>
      <c r="O31" s="5"/>
      <c r="P31" s="5"/>
      <c r="Q31" s="5"/>
      <c r="R31" s="18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>
        <v>217406.7</v>
      </c>
      <c r="AG31" s="5"/>
      <c r="AH31" s="5"/>
      <c r="AI31" s="18"/>
      <c r="AJ31" s="5"/>
      <c r="AK31" s="5"/>
      <c r="AL31" s="18"/>
      <c r="AM31" s="5"/>
      <c r="AN31" s="5"/>
      <c r="AO31" s="5"/>
      <c r="AP31" s="5"/>
      <c r="AQ31" s="5"/>
      <c r="AR31" s="5"/>
      <c r="AS31" s="5"/>
      <c r="AT31" s="5"/>
      <c r="AU31" s="81">
        <f>SUM(AV31:CK31)</f>
        <v>260888</v>
      </c>
      <c r="AV31" s="5"/>
      <c r="AW31" s="5"/>
      <c r="AX31" s="5"/>
      <c r="AY31" s="5"/>
      <c r="AZ31" s="5"/>
      <c r="BA31" s="5"/>
      <c r="BB31" s="5"/>
      <c r="BC31" s="5"/>
      <c r="BD31" s="18"/>
      <c r="BE31" s="5"/>
      <c r="BF31" s="5"/>
      <c r="BG31" s="5"/>
      <c r="BH31" s="5"/>
      <c r="BI31" s="18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>
        <v>260888</v>
      </c>
      <c r="BY31" s="5"/>
      <c r="BZ31" s="18"/>
      <c r="CA31" s="5"/>
      <c r="CB31" s="5"/>
      <c r="CC31" s="18"/>
      <c r="CD31" s="5"/>
      <c r="CE31" s="5"/>
      <c r="CF31" s="5"/>
      <c r="CG31" s="5"/>
      <c r="CH31" s="5"/>
      <c r="CI31" s="5"/>
      <c r="CJ31" s="5"/>
      <c r="CK31" s="5"/>
      <c r="CL31" s="81">
        <f>SUM(CM31:EB31)</f>
        <v>260888</v>
      </c>
      <c r="CM31" s="5"/>
      <c r="CN31" s="5"/>
      <c r="CO31" s="5"/>
      <c r="CP31" s="5"/>
      <c r="CQ31" s="5"/>
      <c r="CR31" s="5"/>
      <c r="CS31" s="5"/>
      <c r="CT31" s="5"/>
      <c r="CU31" s="18"/>
      <c r="CV31" s="5"/>
      <c r="CW31" s="5"/>
      <c r="CX31" s="5"/>
      <c r="CY31" s="5"/>
      <c r="CZ31" s="18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>
        <v>260888</v>
      </c>
      <c r="DP31" s="5"/>
      <c r="DQ31" s="18"/>
      <c r="DR31" s="5"/>
      <c r="DS31" s="5"/>
      <c r="DT31" s="18"/>
      <c r="DU31" s="5"/>
      <c r="DV31" s="5"/>
      <c r="DW31" s="5"/>
      <c r="DX31" s="5"/>
      <c r="DY31" s="5"/>
      <c r="DZ31" s="5"/>
      <c r="EA31" s="5"/>
      <c r="EB31" s="5"/>
      <c r="EC31" s="81">
        <f>SUM(ED31:FS31)</f>
        <v>260888</v>
      </c>
      <c r="ED31" s="5"/>
      <c r="EE31" s="5"/>
      <c r="EF31" s="5"/>
      <c r="EG31" s="5"/>
      <c r="EH31" s="5"/>
      <c r="EI31" s="5"/>
      <c r="EJ31" s="5"/>
      <c r="EK31" s="5"/>
      <c r="EL31" s="18"/>
      <c r="EM31" s="5"/>
      <c r="EN31" s="5"/>
      <c r="EO31" s="5"/>
      <c r="EP31" s="5"/>
      <c r="EQ31" s="18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>
        <v>260888</v>
      </c>
      <c r="FG31" s="5"/>
      <c r="FH31" s="18"/>
      <c r="FI31" s="5"/>
      <c r="FJ31" s="5"/>
      <c r="FK31" s="18"/>
      <c r="FL31" s="5"/>
      <c r="FM31" s="5"/>
      <c r="FN31" s="5"/>
      <c r="FO31" s="5"/>
      <c r="FP31" s="5"/>
      <c r="FQ31" s="5"/>
      <c r="FR31" s="5"/>
      <c r="FS31" s="5"/>
      <c r="FT31" s="81">
        <f>SUM(FU31:HJ31)</f>
        <v>260888</v>
      </c>
      <c r="FU31" s="5"/>
      <c r="FV31" s="5"/>
      <c r="FW31" s="5"/>
      <c r="FX31" s="5"/>
      <c r="FY31" s="5"/>
      <c r="FZ31" s="5"/>
      <c r="GA31" s="5"/>
      <c r="GB31" s="5"/>
      <c r="GC31" s="18"/>
      <c r="GD31" s="5"/>
      <c r="GE31" s="5"/>
      <c r="GF31" s="5"/>
      <c r="GG31" s="5"/>
      <c r="GH31" s="18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>
        <v>260888</v>
      </c>
      <c r="GX31" s="5"/>
      <c r="GY31" s="18"/>
      <c r="GZ31" s="5"/>
      <c r="HA31" s="5"/>
      <c r="HB31" s="18"/>
      <c r="HC31" s="5"/>
      <c r="HD31" s="5"/>
      <c r="HE31" s="5"/>
      <c r="HF31" s="5"/>
      <c r="HG31" s="5"/>
      <c r="HH31" s="5"/>
      <c r="HI31" s="5"/>
      <c r="HJ31" s="5"/>
    </row>
    <row r="32" spans="1:218" ht="54.75" customHeight="1">
      <c r="A32" s="118">
        <v>1149</v>
      </c>
      <c r="B32" s="82"/>
      <c r="C32" s="84" t="s">
        <v>95</v>
      </c>
      <c r="D32" s="81">
        <f>D33+D34+D35+D36</f>
        <v>558135.69999999995</v>
      </c>
      <c r="E32" s="81">
        <f t="shared" ref="E32:BP32" si="36">E33+E34+E35+E36</f>
        <v>0</v>
      </c>
      <c r="F32" s="81">
        <f t="shared" si="36"/>
        <v>0</v>
      </c>
      <c r="G32" s="81">
        <f t="shared" si="36"/>
        <v>0</v>
      </c>
      <c r="H32" s="81">
        <f t="shared" si="36"/>
        <v>0</v>
      </c>
      <c r="I32" s="81">
        <f t="shared" si="36"/>
        <v>0</v>
      </c>
      <c r="J32" s="81">
        <f t="shared" si="36"/>
        <v>0</v>
      </c>
      <c r="K32" s="81">
        <f t="shared" si="36"/>
        <v>0</v>
      </c>
      <c r="L32" s="81">
        <f t="shared" si="36"/>
        <v>0</v>
      </c>
      <c r="M32" s="81">
        <f t="shared" si="36"/>
        <v>0</v>
      </c>
      <c r="N32" s="81">
        <f t="shared" si="36"/>
        <v>0</v>
      </c>
      <c r="O32" s="81">
        <f t="shared" si="36"/>
        <v>0</v>
      </c>
      <c r="P32" s="81">
        <f t="shared" si="36"/>
        <v>0</v>
      </c>
      <c r="Q32" s="81">
        <f t="shared" si="36"/>
        <v>0</v>
      </c>
      <c r="R32" s="81">
        <f t="shared" si="36"/>
        <v>0</v>
      </c>
      <c r="S32" s="81">
        <f t="shared" si="36"/>
        <v>0</v>
      </c>
      <c r="T32" s="81">
        <f t="shared" si="36"/>
        <v>0</v>
      </c>
      <c r="U32" s="81">
        <f t="shared" si="36"/>
        <v>0</v>
      </c>
      <c r="V32" s="81">
        <f t="shared" si="36"/>
        <v>0</v>
      </c>
      <c r="W32" s="81">
        <f t="shared" si="36"/>
        <v>0</v>
      </c>
      <c r="X32" s="81">
        <f t="shared" si="36"/>
        <v>0</v>
      </c>
      <c r="Y32" s="81">
        <f t="shared" si="36"/>
        <v>0</v>
      </c>
      <c r="Z32" s="81">
        <f t="shared" si="36"/>
        <v>0</v>
      </c>
      <c r="AA32" s="81">
        <f t="shared" si="36"/>
        <v>0</v>
      </c>
      <c r="AB32" s="81">
        <f t="shared" si="36"/>
        <v>0</v>
      </c>
      <c r="AC32" s="81">
        <f t="shared" si="36"/>
        <v>0</v>
      </c>
      <c r="AD32" s="81">
        <f t="shared" si="36"/>
        <v>0</v>
      </c>
      <c r="AE32" s="81">
        <f t="shared" si="36"/>
        <v>0</v>
      </c>
      <c r="AF32" s="81">
        <f t="shared" si="36"/>
        <v>0</v>
      </c>
      <c r="AG32" s="81">
        <f t="shared" si="36"/>
        <v>538861</v>
      </c>
      <c r="AH32" s="81">
        <f t="shared" si="36"/>
        <v>0</v>
      </c>
      <c r="AI32" s="81">
        <f t="shared" si="36"/>
        <v>19274.7</v>
      </c>
      <c r="AJ32" s="81">
        <f t="shared" si="36"/>
        <v>0</v>
      </c>
      <c r="AK32" s="81">
        <f t="shared" si="36"/>
        <v>0</v>
      </c>
      <c r="AL32" s="81">
        <f t="shared" si="36"/>
        <v>0</v>
      </c>
      <c r="AM32" s="81">
        <f t="shared" si="36"/>
        <v>0</v>
      </c>
      <c r="AN32" s="81">
        <f t="shared" si="36"/>
        <v>0</v>
      </c>
      <c r="AO32" s="81">
        <f t="shared" si="36"/>
        <v>0</v>
      </c>
      <c r="AP32" s="81">
        <f t="shared" si="36"/>
        <v>0</v>
      </c>
      <c r="AQ32" s="81">
        <f t="shared" si="36"/>
        <v>0</v>
      </c>
      <c r="AR32" s="81">
        <f t="shared" si="36"/>
        <v>0</v>
      </c>
      <c r="AS32" s="81">
        <f t="shared" si="36"/>
        <v>0</v>
      </c>
      <c r="AT32" s="81">
        <f t="shared" si="36"/>
        <v>0</v>
      </c>
      <c r="AU32" s="81">
        <f t="shared" si="36"/>
        <v>594098.6</v>
      </c>
      <c r="AV32" s="81">
        <f t="shared" si="36"/>
        <v>0</v>
      </c>
      <c r="AW32" s="81">
        <f t="shared" si="36"/>
        <v>0</v>
      </c>
      <c r="AX32" s="81">
        <f t="shared" si="36"/>
        <v>0</v>
      </c>
      <c r="AY32" s="81">
        <f t="shared" si="36"/>
        <v>0</v>
      </c>
      <c r="AZ32" s="81">
        <f t="shared" si="36"/>
        <v>0</v>
      </c>
      <c r="BA32" s="81">
        <f t="shared" si="36"/>
        <v>0</v>
      </c>
      <c r="BB32" s="81">
        <f t="shared" si="36"/>
        <v>0</v>
      </c>
      <c r="BC32" s="81">
        <f t="shared" si="36"/>
        <v>0</v>
      </c>
      <c r="BD32" s="81">
        <f t="shared" si="36"/>
        <v>0</v>
      </c>
      <c r="BE32" s="81">
        <f t="shared" si="36"/>
        <v>0</v>
      </c>
      <c r="BF32" s="81">
        <f t="shared" si="36"/>
        <v>0</v>
      </c>
      <c r="BG32" s="81">
        <f t="shared" si="36"/>
        <v>0</v>
      </c>
      <c r="BH32" s="81">
        <f t="shared" si="36"/>
        <v>0</v>
      </c>
      <c r="BI32" s="81">
        <f t="shared" si="36"/>
        <v>0</v>
      </c>
      <c r="BJ32" s="81">
        <f t="shared" si="36"/>
        <v>0</v>
      </c>
      <c r="BK32" s="81">
        <f t="shared" si="36"/>
        <v>0</v>
      </c>
      <c r="BL32" s="81">
        <f t="shared" si="36"/>
        <v>0</v>
      </c>
      <c r="BM32" s="81">
        <f t="shared" si="36"/>
        <v>0</v>
      </c>
      <c r="BN32" s="81">
        <f t="shared" si="36"/>
        <v>0</v>
      </c>
      <c r="BO32" s="81">
        <f t="shared" si="36"/>
        <v>0</v>
      </c>
      <c r="BP32" s="81">
        <f t="shared" si="36"/>
        <v>0</v>
      </c>
      <c r="BQ32" s="81">
        <f t="shared" ref="BQ32:EB32" si="37">BQ33+BQ34+BQ35+BQ36</f>
        <v>0</v>
      </c>
      <c r="BR32" s="81">
        <f t="shared" si="37"/>
        <v>0</v>
      </c>
      <c r="BS32" s="81">
        <f t="shared" si="37"/>
        <v>0</v>
      </c>
      <c r="BT32" s="81">
        <f t="shared" si="37"/>
        <v>0</v>
      </c>
      <c r="BU32" s="81">
        <f t="shared" si="37"/>
        <v>0</v>
      </c>
      <c r="BV32" s="81">
        <f t="shared" si="37"/>
        <v>0</v>
      </c>
      <c r="BW32" s="81">
        <f t="shared" si="37"/>
        <v>0</v>
      </c>
      <c r="BX32" s="81">
        <f t="shared" si="37"/>
        <v>549652.6</v>
      </c>
      <c r="BY32" s="81">
        <f t="shared" si="37"/>
        <v>0</v>
      </c>
      <c r="BZ32" s="81">
        <f t="shared" si="37"/>
        <v>44446</v>
      </c>
      <c r="CA32" s="81">
        <f t="shared" si="37"/>
        <v>0</v>
      </c>
      <c r="CB32" s="81">
        <f t="shared" si="37"/>
        <v>0</v>
      </c>
      <c r="CC32" s="81">
        <f t="shared" si="37"/>
        <v>0</v>
      </c>
      <c r="CD32" s="81">
        <f t="shared" si="37"/>
        <v>0</v>
      </c>
      <c r="CE32" s="81">
        <f t="shared" si="37"/>
        <v>0</v>
      </c>
      <c r="CF32" s="81">
        <f t="shared" si="37"/>
        <v>0</v>
      </c>
      <c r="CG32" s="81">
        <f t="shared" si="37"/>
        <v>0</v>
      </c>
      <c r="CH32" s="81">
        <f t="shared" si="37"/>
        <v>0</v>
      </c>
      <c r="CI32" s="81">
        <f t="shared" si="37"/>
        <v>0</v>
      </c>
      <c r="CJ32" s="81">
        <f t="shared" si="37"/>
        <v>0</v>
      </c>
      <c r="CK32" s="81">
        <f t="shared" si="37"/>
        <v>0</v>
      </c>
      <c r="CL32" s="81">
        <f t="shared" si="37"/>
        <v>686264.89999999991</v>
      </c>
      <c r="CM32" s="81">
        <f t="shared" si="37"/>
        <v>0</v>
      </c>
      <c r="CN32" s="81">
        <f t="shared" si="37"/>
        <v>0</v>
      </c>
      <c r="CO32" s="81">
        <f t="shared" si="37"/>
        <v>0</v>
      </c>
      <c r="CP32" s="81">
        <f t="shared" si="37"/>
        <v>0</v>
      </c>
      <c r="CQ32" s="81">
        <f t="shared" si="37"/>
        <v>0</v>
      </c>
      <c r="CR32" s="81">
        <f t="shared" si="37"/>
        <v>0</v>
      </c>
      <c r="CS32" s="81">
        <f t="shared" si="37"/>
        <v>0</v>
      </c>
      <c r="CT32" s="81">
        <f t="shared" si="37"/>
        <v>0</v>
      </c>
      <c r="CU32" s="81">
        <f t="shared" si="37"/>
        <v>0</v>
      </c>
      <c r="CV32" s="81">
        <f t="shared" si="37"/>
        <v>0</v>
      </c>
      <c r="CW32" s="81">
        <f t="shared" si="37"/>
        <v>0</v>
      </c>
      <c r="CX32" s="81">
        <f t="shared" si="37"/>
        <v>0</v>
      </c>
      <c r="CY32" s="81">
        <f t="shared" si="37"/>
        <v>0</v>
      </c>
      <c r="CZ32" s="81">
        <f t="shared" si="37"/>
        <v>0</v>
      </c>
      <c r="DA32" s="81">
        <f t="shared" si="37"/>
        <v>0</v>
      </c>
      <c r="DB32" s="81">
        <f t="shared" si="37"/>
        <v>0</v>
      </c>
      <c r="DC32" s="81">
        <f t="shared" si="37"/>
        <v>0</v>
      </c>
      <c r="DD32" s="81">
        <f t="shared" si="37"/>
        <v>0</v>
      </c>
      <c r="DE32" s="81">
        <f t="shared" si="37"/>
        <v>0</v>
      </c>
      <c r="DF32" s="81">
        <f t="shared" si="37"/>
        <v>0</v>
      </c>
      <c r="DG32" s="81">
        <f t="shared" si="37"/>
        <v>0</v>
      </c>
      <c r="DH32" s="81">
        <f t="shared" si="37"/>
        <v>0</v>
      </c>
      <c r="DI32" s="81">
        <f t="shared" si="37"/>
        <v>0</v>
      </c>
      <c r="DJ32" s="81">
        <f t="shared" si="37"/>
        <v>0</v>
      </c>
      <c r="DK32" s="81">
        <f t="shared" si="37"/>
        <v>0</v>
      </c>
      <c r="DL32" s="81">
        <f t="shared" si="37"/>
        <v>0</v>
      </c>
      <c r="DM32" s="81">
        <f t="shared" si="37"/>
        <v>0</v>
      </c>
      <c r="DN32" s="81">
        <f t="shared" si="37"/>
        <v>0</v>
      </c>
      <c r="DO32" s="81">
        <f t="shared" si="37"/>
        <v>619595.89999999991</v>
      </c>
      <c r="DP32" s="81">
        <f t="shared" si="37"/>
        <v>0</v>
      </c>
      <c r="DQ32" s="81">
        <f t="shared" si="37"/>
        <v>66669</v>
      </c>
      <c r="DR32" s="81">
        <f t="shared" si="37"/>
        <v>0</v>
      </c>
      <c r="DS32" s="81">
        <f t="shared" si="37"/>
        <v>0</v>
      </c>
      <c r="DT32" s="81">
        <f t="shared" si="37"/>
        <v>0</v>
      </c>
      <c r="DU32" s="81">
        <f t="shared" si="37"/>
        <v>0</v>
      </c>
      <c r="DV32" s="81">
        <f t="shared" si="37"/>
        <v>0</v>
      </c>
      <c r="DW32" s="81">
        <f t="shared" si="37"/>
        <v>0</v>
      </c>
      <c r="DX32" s="81">
        <f t="shared" si="37"/>
        <v>0</v>
      </c>
      <c r="DY32" s="81">
        <f t="shared" si="37"/>
        <v>0</v>
      </c>
      <c r="DZ32" s="81">
        <f t="shared" si="37"/>
        <v>0</v>
      </c>
      <c r="EA32" s="81">
        <f t="shared" si="37"/>
        <v>0</v>
      </c>
      <c r="EB32" s="81">
        <f t="shared" si="37"/>
        <v>0</v>
      </c>
      <c r="EC32" s="81">
        <f t="shared" ref="EC32:GN32" si="38">EC33+EC34+EC35+EC36</f>
        <v>686264.89999999991</v>
      </c>
      <c r="ED32" s="81">
        <f t="shared" si="38"/>
        <v>0</v>
      </c>
      <c r="EE32" s="81">
        <f t="shared" si="38"/>
        <v>0</v>
      </c>
      <c r="EF32" s="81">
        <f t="shared" si="38"/>
        <v>0</v>
      </c>
      <c r="EG32" s="81">
        <f t="shared" si="38"/>
        <v>0</v>
      </c>
      <c r="EH32" s="81">
        <f t="shared" si="38"/>
        <v>0</v>
      </c>
      <c r="EI32" s="81">
        <f t="shared" si="38"/>
        <v>0</v>
      </c>
      <c r="EJ32" s="81">
        <f t="shared" si="38"/>
        <v>0</v>
      </c>
      <c r="EK32" s="81">
        <f t="shared" si="38"/>
        <v>0</v>
      </c>
      <c r="EL32" s="81">
        <f t="shared" si="38"/>
        <v>0</v>
      </c>
      <c r="EM32" s="81">
        <f t="shared" si="38"/>
        <v>0</v>
      </c>
      <c r="EN32" s="81">
        <f t="shared" si="38"/>
        <v>0</v>
      </c>
      <c r="EO32" s="81">
        <f t="shared" si="38"/>
        <v>0</v>
      </c>
      <c r="EP32" s="81">
        <f t="shared" si="38"/>
        <v>0</v>
      </c>
      <c r="EQ32" s="81">
        <f t="shared" si="38"/>
        <v>0</v>
      </c>
      <c r="ER32" s="81">
        <f t="shared" si="38"/>
        <v>0</v>
      </c>
      <c r="ES32" s="81">
        <f t="shared" si="38"/>
        <v>0</v>
      </c>
      <c r="ET32" s="81">
        <f t="shared" si="38"/>
        <v>0</v>
      </c>
      <c r="EU32" s="81">
        <f t="shared" si="38"/>
        <v>0</v>
      </c>
      <c r="EV32" s="81">
        <f t="shared" si="38"/>
        <v>0</v>
      </c>
      <c r="EW32" s="81">
        <f t="shared" si="38"/>
        <v>0</v>
      </c>
      <c r="EX32" s="81">
        <f t="shared" si="38"/>
        <v>0</v>
      </c>
      <c r="EY32" s="81">
        <f t="shared" si="38"/>
        <v>0</v>
      </c>
      <c r="EZ32" s="81">
        <f t="shared" si="38"/>
        <v>0</v>
      </c>
      <c r="FA32" s="81">
        <f t="shared" si="38"/>
        <v>0</v>
      </c>
      <c r="FB32" s="81">
        <f t="shared" si="38"/>
        <v>0</v>
      </c>
      <c r="FC32" s="81">
        <f t="shared" si="38"/>
        <v>0</v>
      </c>
      <c r="FD32" s="81">
        <f t="shared" si="38"/>
        <v>0</v>
      </c>
      <c r="FE32" s="81">
        <f t="shared" si="38"/>
        <v>0</v>
      </c>
      <c r="FF32" s="81">
        <f t="shared" si="38"/>
        <v>619595.89999999991</v>
      </c>
      <c r="FG32" s="81">
        <f t="shared" si="38"/>
        <v>0</v>
      </c>
      <c r="FH32" s="81">
        <f t="shared" si="38"/>
        <v>66669</v>
      </c>
      <c r="FI32" s="81">
        <f t="shared" si="38"/>
        <v>0</v>
      </c>
      <c r="FJ32" s="81">
        <f t="shared" si="38"/>
        <v>0</v>
      </c>
      <c r="FK32" s="81">
        <f t="shared" si="38"/>
        <v>0</v>
      </c>
      <c r="FL32" s="81">
        <f t="shared" si="38"/>
        <v>0</v>
      </c>
      <c r="FM32" s="81">
        <f t="shared" si="38"/>
        <v>0</v>
      </c>
      <c r="FN32" s="81">
        <f t="shared" si="38"/>
        <v>0</v>
      </c>
      <c r="FO32" s="81">
        <f t="shared" si="38"/>
        <v>0</v>
      </c>
      <c r="FP32" s="81">
        <f t="shared" si="38"/>
        <v>0</v>
      </c>
      <c r="FQ32" s="81">
        <f t="shared" si="38"/>
        <v>0</v>
      </c>
      <c r="FR32" s="81">
        <f t="shared" si="38"/>
        <v>0</v>
      </c>
      <c r="FS32" s="81">
        <f t="shared" si="38"/>
        <v>0</v>
      </c>
      <c r="FT32" s="81">
        <f t="shared" si="38"/>
        <v>686264.89999999991</v>
      </c>
      <c r="FU32" s="81">
        <f t="shared" si="38"/>
        <v>0</v>
      </c>
      <c r="FV32" s="81">
        <f t="shared" si="38"/>
        <v>0</v>
      </c>
      <c r="FW32" s="81">
        <f t="shared" si="38"/>
        <v>0</v>
      </c>
      <c r="FX32" s="81">
        <f t="shared" si="38"/>
        <v>0</v>
      </c>
      <c r="FY32" s="81">
        <f t="shared" si="38"/>
        <v>0</v>
      </c>
      <c r="FZ32" s="81">
        <f t="shared" si="38"/>
        <v>0</v>
      </c>
      <c r="GA32" s="81">
        <f t="shared" si="38"/>
        <v>0</v>
      </c>
      <c r="GB32" s="81">
        <f t="shared" si="38"/>
        <v>0</v>
      </c>
      <c r="GC32" s="81">
        <f t="shared" si="38"/>
        <v>0</v>
      </c>
      <c r="GD32" s="81">
        <f t="shared" si="38"/>
        <v>0</v>
      </c>
      <c r="GE32" s="81">
        <f t="shared" si="38"/>
        <v>0</v>
      </c>
      <c r="GF32" s="81">
        <f t="shared" si="38"/>
        <v>0</v>
      </c>
      <c r="GG32" s="81">
        <f t="shared" si="38"/>
        <v>0</v>
      </c>
      <c r="GH32" s="81">
        <f t="shared" si="38"/>
        <v>0</v>
      </c>
      <c r="GI32" s="81">
        <f t="shared" si="38"/>
        <v>0</v>
      </c>
      <c r="GJ32" s="81">
        <f t="shared" si="38"/>
        <v>0</v>
      </c>
      <c r="GK32" s="81">
        <f t="shared" si="38"/>
        <v>0</v>
      </c>
      <c r="GL32" s="81">
        <f t="shared" si="38"/>
        <v>0</v>
      </c>
      <c r="GM32" s="81">
        <f t="shared" si="38"/>
        <v>0</v>
      </c>
      <c r="GN32" s="81">
        <f t="shared" si="38"/>
        <v>0</v>
      </c>
      <c r="GO32" s="81">
        <f t="shared" ref="GO32:HJ32" si="39">GO33+GO34+GO35+GO36</f>
        <v>0</v>
      </c>
      <c r="GP32" s="81">
        <f t="shared" si="39"/>
        <v>0</v>
      </c>
      <c r="GQ32" s="81">
        <f t="shared" si="39"/>
        <v>0</v>
      </c>
      <c r="GR32" s="81">
        <f t="shared" si="39"/>
        <v>0</v>
      </c>
      <c r="GS32" s="81">
        <f t="shared" si="39"/>
        <v>0</v>
      </c>
      <c r="GT32" s="81">
        <f t="shared" si="39"/>
        <v>0</v>
      </c>
      <c r="GU32" s="81">
        <f t="shared" si="39"/>
        <v>0</v>
      </c>
      <c r="GV32" s="81">
        <f t="shared" si="39"/>
        <v>0</v>
      </c>
      <c r="GW32" s="81">
        <f t="shared" si="39"/>
        <v>619595.89999999991</v>
      </c>
      <c r="GX32" s="81">
        <f t="shared" si="39"/>
        <v>0</v>
      </c>
      <c r="GY32" s="81">
        <f t="shared" si="39"/>
        <v>66669</v>
      </c>
      <c r="GZ32" s="81">
        <f t="shared" si="39"/>
        <v>0</v>
      </c>
      <c r="HA32" s="81">
        <f t="shared" si="39"/>
        <v>0</v>
      </c>
      <c r="HB32" s="81">
        <f t="shared" si="39"/>
        <v>0</v>
      </c>
      <c r="HC32" s="81">
        <f t="shared" si="39"/>
        <v>0</v>
      </c>
      <c r="HD32" s="81">
        <f t="shared" si="39"/>
        <v>0</v>
      </c>
      <c r="HE32" s="81">
        <f t="shared" si="39"/>
        <v>0</v>
      </c>
      <c r="HF32" s="81">
        <f t="shared" si="39"/>
        <v>0</v>
      </c>
      <c r="HG32" s="81">
        <f t="shared" si="39"/>
        <v>0</v>
      </c>
      <c r="HH32" s="81">
        <f t="shared" si="39"/>
        <v>0</v>
      </c>
      <c r="HI32" s="81">
        <f t="shared" si="39"/>
        <v>0</v>
      </c>
      <c r="HJ32" s="81">
        <f t="shared" si="39"/>
        <v>0</v>
      </c>
    </row>
    <row r="33" spans="1:218" ht="55.5" customHeight="1">
      <c r="A33" s="118"/>
      <c r="B33" s="7">
        <v>11001</v>
      </c>
      <c r="C33" s="4" t="s">
        <v>96</v>
      </c>
      <c r="D33" s="81">
        <f t="shared" si="35"/>
        <v>304553.3</v>
      </c>
      <c r="E33" s="5"/>
      <c r="F33" s="5"/>
      <c r="G33" s="5"/>
      <c r="H33" s="5"/>
      <c r="I33" s="5"/>
      <c r="J33" s="5"/>
      <c r="K33" s="5"/>
      <c r="L33" s="5"/>
      <c r="M33" s="18"/>
      <c r="N33" s="5"/>
      <c r="O33" s="5"/>
      <c r="P33" s="5"/>
      <c r="Q33" s="5"/>
      <c r="R33" s="18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>
        <v>304553.3</v>
      </c>
      <c r="AH33" s="5"/>
      <c r="AI33" s="18"/>
      <c r="AJ33" s="5"/>
      <c r="AK33" s="5"/>
      <c r="AL33" s="18"/>
      <c r="AM33" s="5"/>
      <c r="AN33" s="5"/>
      <c r="AO33" s="5"/>
      <c r="AP33" s="5"/>
      <c r="AQ33" s="5"/>
      <c r="AR33" s="5"/>
      <c r="AS33" s="5"/>
      <c r="AT33" s="5"/>
      <c r="AU33" s="81">
        <f>SUM(AV33:CK33)</f>
        <v>313464.59999999998</v>
      </c>
      <c r="AV33" s="5"/>
      <c r="AW33" s="5"/>
      <c r="AX33" s="5"/>
      <c r="AY33" s="5"/>
      <c r="AZ33" s="5"/>
      <c r="BA33" s="5"/>
      <c r="BB33" s="5"/>
      <c r="BC33" s="5"/>
      <c r="BD33" s="18"/>
      <c r="BE33" s="5"/>
      <c r="BF33" s="5"/>
      <c r="BG33" s="5"/>
      <c r="BH33" s="5"/>
      <c r="BI33" s="18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>
        <v>313464.59999999998</v>
      </c>
      <c r="BY33" s="5"/>
      <c r="BZ33" s="18"/>
      <c r="CA33" s="5"/>
      <c r="CB33" s="5"/>
      <c r="CC33" s="18"/>
      <c r="CD33" s="5"/>
      <c r="CE33" s="5"/>
      <c r="CF33" s="5"/>
      <c r="CG33" s="5"/>
      <c r="CH33" s="5"/>
      <c r="CI33" s="5"/>
      <c r="CJ33" s="5"/>
      <c r="CK33" s="5"/>
      <c r="CL33" s="81">
        <f>SUM(CM33:EB33)</f>
        <v>313464.59999999998</v>
      </c>
      <c r="CM33" s="5"/>
      <c r="CN33" s="5"/>
      <c r="CO33" s="5"/>
      <c r="CP33" s="5"/>
      <c r="CQ33" s="5"/>
      <c r="CR33" s="5"/>
      <c r="CS33" s="5"/>
      <c r="CT33" s="5"/>
      <c r="CU33" s="18"/>
      <c r="CV33" s="5"/>
      <c r="CW33" s="5"/>
      <c r="CX33" s="5"/>
      <c r="CY33" s="5"/>
      <c r="CZ33" s="18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>
        <v>313464.59999999998</v>
      </c>
      <c r="DP33" s="5"/>
      <c r="DQ33" s="18"/>
      <c r="DR33" s="5"/>
      <c r="DS33" s="5"/>
      <c r="DT33" s="18"/>
      <c r="DU33" s="5"/>
      <c r="DV33" s="5"/>
      <c r="DW33" s="5"/>
      <c r="DX33" s="5"/>
      <c r="DY33" s="5"/>
      <c r="DZ33" s="5"/>
      <c r="EA33" s="5"/>
      <c r="EB33" s="5"/>
      <c r="EC33" s="81">
        <f>SUM(ED33:FS33)</f>
        <v>313464.59999999998</v>
      </c>
      <c r="ED33" s="5"/>
      <c r="EE33" s="5"/>
      <c r="EF33" s="5"/>
      <c r="EG33" s="5"/>
      <c r="EH33" s="5"/>
      <c r="EI33" s="5"/>
      <c r="EJ33" s="5"/>
      <c r="EK33" s="5"/>
      <c r="EL33" s="18"/>
      <c r="EM33" s="5"/>
      <c r="EN33" s="5"/>
      <c r="EO33" s="5"/>
      <c r="EP33" s="5"/>
      <c r="EQ33" s="18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>
        <v>313464.59999999998</v>
      </c>
      <c r="FG33" s="5"/>
      <c r="FH33" s="18"/>
      <c r="FI33" s="5"/>
      <c r="FJ33" s="5"/>
      <c r="FK33" s="18"/>
      <c r="FL33" s="5"/>
      <c r="FM33" s="5"/>
      <c r="FN33" s="5"/>
      <c r="FO33" s="5"/>
      <c r="FP33" s="5"/>
      <c r="FQ33" s="5"/>
      <c r="FR33" s="5"/>
      <c r="FS33" s="5"/>
      <c r="FT33" s="81">
        <f>SUM(FU33:HJ33)</f>
        <v>313464.59999999998</v>
      </c>
      <c r="FU33" s="5"/>
      <c r="FV33" s="5"/>
      <c r="FW33" s="5"/>
      <c r="FX33" s="5"/>
      <c r="FY33" s="5"/>
      <c r="FZ33" s="5"/>
      <c r="GA33" s="5"/>
      <c r="GB33" s="5"/>
      <c r="GC33" s="18"/>
      <c r="GD33" s="5"/>
      <c r="GE33" s="5"/>
      <c r="GF33" s="5"/>
      <c r="GG33" s="5"/>
      <c r="GH33" s="18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>
        <v>313464.59999999998</v>
      </c>
      <c r="GX33" s="5"/>
      <c r="GY33" s="18"/>
      <c r="GZ33" s="5"/>
      <c r="HA33" s="5"/>
      <c r="HB33" s="18"/>
      <c r="HC33" s="5"/>
      <c r="HD33" s="5"/>
      <c r="HE33" s="5"/>
      <c r="HF33" s="5"/>
      <c r="HG33" s="5"/>
      <c r="HH33" s="5"/>
      <c r="HI33" s="5"/>
      <c r="HJ33" s="5"/>
    </row>
    <row r="34" spans="1:218" ht="54.75" customHeight="1">
      <c r="A34" s="118"/>
      <c r="B34" s="7">
        <v>11002</v>
      </c>
      <c r="C34" s="12" t="s">
        <v>97</v>
      </c>
      <c r="D34" s="81">
        <f t="shared" si="35"/>
        <v>230965</v>
      </c>
      <c r="E34" s="5"/>
      <c r="F34" s="5"/>
      <c r="G34" s="5"/>
      <c r="H34" s="5"/>
      <c r="I34" s="5"/>
      <c r="J34" s="5"/>
      <c r="K34" s="5"/>
      <c r="L34" s="5"/>
      <c r="M34" s="18"/>
      <c r="N34" s="5"/>
      <c r="O34" s="5"/>
      <c r="P34" s="5"/>
      <c r="Q34" s="5"/>
      <c r="R34" s="18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>
        <v>230965</v>
      </c>
      <c r="AH34" s="5"/>
      <c r="AI34" s="18"/>
      <c r="AJ34" s="5"/>
      <c r="AK34" s="5"/>
      <c r="AL34" s="18"/>
      <c r="AM34" s="5"/>
      <c r="AN34" s="5"/>
      <c r="AO34" s="5"/>
      <c r="AP34" s="5"/>
      <c r="AQ34" s="5"/>
      <c r="AR34" s="5"/>
      <c r="AS34" s="5"/>
      <c r="AT34" s="5"/>
      <c r="AU34" s="81">
        <f t="shared" ref="AU34:AU36" si="40">SUM(AV34:CK34)</f>
        <v>230965</v>
      </c>
      <c r="AV34" s="5"/>
      <c r="AW34" s="5"/>
      <c r="AX34" s="5"/>
      <c r="AY34" s="5"/>
      <c r="AZ34" s="5"/>
      <c r="BA34" s="5"/>
      <c r="BB34" s="5"/>
      <c r="BC34" s="5"/>
      <c r="BD34" s="18"/>
      <c r="BE34" s="5"/>
      <c r="BF34" s="5"/>
      <c r="BG34" s="5"/>
      <c r="BH34" s="5"/>
      <c r="BI34" s="18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>
        <v>230965</v>
      </c>
      <c r="BY34" s="5"/>
      <c r="BZ34" s="18"/>
      <c r="CA34" s="5"/>
      <c r="CB34" s="5"/>
      <c r="CC34" s="18"/>
      <c r="CD34" s="5"/>
      <c r="CE34" s="5"/>
      <c r="CF34" s="5"/>
      <c r="CG34" s="5"/>
      <c r="CH34" s="5"/>
      <c r="CI34" s="5"/>
      <c r="CJ34" s="5"/>
      <c r="CK34" s="5"/>
      <c r="CL34" s="81">
        <f t="shared" ref="CL34:CL36" si="41">SUM(CM34:EB34)</f>
        <v>300908.3</v>
      </c>
      <c r="CM34" s="5"/>
      <c r="CN34" s="5"/>
      <c r="CO34" s="5"/>
      <c r="CP34" s="5"/>
      <c r="CQ34" s="5"/>
      <c r="CR34" s="5"/>
      <c r="CS34" s="5"/>
      <c r="CT34" s="5"/>
      <c r="CU34" s="18"/>
      <c r="CV34" s="5"/>
      <c r="CW34" s="5"/>
      <c r="CX34" s="5"/>
      <c r="CY34" s="5"/>
      <c r="CZ34" s="18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>
        <v>300908.3</v>
      </c>
      <c r="DP34" s="5"/>
      <c r="DQ34" s="18"/>
      <c r="DR34" s="5"/>
      <c r="DS34" s="5"/>
      <c r="DT34" s="18"/>
      <c r="DU34" s="5"/>
      <c r="DV34" s="5"/>
      <c r="DW34" s="5"/>
      <c r="DX34" s="5"/>
      <c r="DY34" s="5"/>
      <c r="DZ34" s="5"/>
      <c r="EA34" s="5"/>
      <c r="EB34" s="5"/>
      <c r="EC34" s="81">
        <f t="shared" ref="EC34:EC36" si="42">SUM(ED34:FS34)</f>
        <v>300908.3</v>
      </c>
      <c r="ED34" s="5"/>
      <c r="EE34" s="5"/>
      <c r="EF34" s="5"/>
      <c r="EG34" s="5"/>
      <c r="EH34" s="5"/>
      <c r="EI34" s="5"/>
      <c r="EJ34" s="5"/>
      <c r="EK34" s="5"/>
      <c r="EL34" s="18"/>
      <c r="EM34" s="5"/>
      <c r="EN34" s="5"/>
      <c r="EO34" s="5"/>
      <c r="EP34" s="5"/>
      <c r="EQ34" s="18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>
        <v>300908.3</v>
      </c>
      <c r="FG34" s="5"/>
      <c r="FH34" s="18"/>
      <c r="FI34" s="5"/>
      <c r="FJ34" s="5"/>
      <c r="FK34" s="18"/>
      <c r="FL34" s="5"/>
      <c r="FM34" s="5"/>
      <c r="FN34" s="5"/>
      <c r="FO34" s="5"/>
      <c r="FP34" s="5"/>
      <c r="FQ34" s="5"/>
      <c r="FR34" s="5"/>
      <c r="FS34" s="5"/>
      <c r="FT34" s="81">
        <f t="shared" ref="FT34:FT46" si="43">SUM(FU34:HJ34)</f>
        <v>300908.3</v>
      </c>
      <c r="FU34" s="5"/>
      <c r="FV34" s="5"/>
      <c r="FW34" s="5"/>
      <c r="FX34" s="5"/>
      <c r="FY34" s="5"/>
      <c r="FZ34" s="5"/>
      <c r="GA34" s="5"/>
      <c r="GB34" s="5"/>
      <c r="GC34" s="18"/>
      <c r="GD34" s="5"/>
      <c r="GE34" s="5"/>
      <c r="GF34" s="5"/>
      <c r="GG34" s="5"/>
      <c r="GH34" s="18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>
        <v>300908.3</v>
      </c>
      <c r="GX34" s="5"/>
      <c r="GY34" s="18"/>
      <c r="GZ34" s="5"/>
      <c r="HA34" s="5"/>
      <c r="HB34" s="18"/>
      <c r="HC34" s="5"/>
      <c r="HD34" s="5"/>
      <c r="HE34" s="5"/>
      <c r="HF34" s="5"/>
      <c r="HG34" s="5"/>
      <c r="HH34" s="5"/>
      <c r="HI34" s="5"/>
      <c r="HJ34" s="5"/>
    </row>
    <row r="35" spans="1:218" ht="51" customHeight="1">
      <c r="A35" s="118"/>
      <c r="B35" s="7">
        <v>11003</v>
      </c>
      <c r="C35" s="9" t="s">
        <v>98</v>
      </c>
      <c r="D35" s="81">
        <f t="shared" si="35"/>
        <v>3342.7</v>
      </c>
      <c r="E35" s="5"/>
      <c r="F35" s="5"/>
      <c r="G35" s="5"/>
      <c r="H35" s="5"/>
      <c r="I35" s="5"/>
      <c r="J35" s="5"/>
      <c r="K35" s="5"/>
      <c r="L35" s="5"/>
      <c r="M35" s="18"/>
      <c r="N35" s="5"/>
      <c r="O35" s="5"/>
      <c r="P35" s="5"/>
      <c r="Q35" s="5"/>
      <c r="R35" s="18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>
        <v>3342.7</v>
      </c>
      <c r="AH35" s="5"/>
      <c r="AI35" s="18"/>
      <c r="AJ35" s="5"/>
      <c r="AK35" s="5"/>
      <c r="AL35" s="18"/>
      <c r="AM35" s="5"/>
      <c r="AN35" s="5"/>
      <c r="AO35" s="5"/>
      <c r="AP35" s="5"/>
      <c r="AQ35" s="5"/>
      <c r="AR35" s="5"/>
      <c r="AS35" s="5"/>
      <c r="AT35" s="5"/>
      <c r="AU35" s="81">
        <f t="shared" si="40"/>
        <v>5223</v>
      </c>
      <c r="AV35" s="5"/>
      <c r="AW35" s="5"/>
      <c r="AX35" s="5"/>
      <c r="AY35" s="5"/>
      <c r="AZ35" s="5"/>
      <c r="BA35" s="5"/>
      <c r="BB35" s="5"/>
      <c r="BC35" s="5"/>
      <c r="BD35" s="18"/>
      <c r="BE35" s="5"/>
      <c r="BF35" s="5"/>
      <c r="BG35" s="5"/>
      <c r="BH35" s="5"/>
      <c r="BI35" s="18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>
        <v>5223</v>
      </c>
      <c r="BY35" s="5"/>
      <c r="BZ35" s="18"/>
      <c r="CA35" s="5"/>
      <c r="CB35" s="5"/>
      <c r="CC35" s="18"/>
      <c r="CD35" s="5"/>
      <c r="CE35" s="5"/>
      <c r="CF35" s="5"/>
      <c r="CG35" s="5"/>
      <c r="CH35" s="5"/>
      <c r="CI35" s="5"/>
      <c r="CJ35" s="5"/>
      <c r="CK35" s="5"/>
      <c r="CL35" s="81">
        <f t="shared" si="41"/>
        <v>5223</v>
      </c>
      <c r="CM35" s="5"/>
      <c r="CN35" s="5"/>
      <c r="CO35" s="5"/>
      <c r="CP35" s="5"/>
      <c r="CQ35" s="5"/>
      <c r="CR35" s="5"/>
      <c r="CS35" s="5"/>
      <c r="CT35" s="5"/>
      <c r="CU35" s="18"/>
      <c r="CV35" s="5"/>
      <c r="CW35" s="5"/>
      <c r="CX35" s="5"/>
      <c r="CY35" s="5"/>
      <c r="CZ35" s="18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>
        <v>5223</v>
      </c>
      <c r="DP35" s="5"/>
      <c r="DQ35" s="18"/>
      <c r="DR35" s="5"/>
      <c r="DS35" s="5"/>
      <c r="DT35" s="18"/>
      <c r="DU35" s="5"/>
      <c r="DV35" s="5"/>
      <c r="DW35" s="5"/>
      <c r="DX35" s="5"/>
      <c r="DY35" s="5"/>
      <c r="DZ35" s="5"/>
      <c r="EA35" s="5"/>
      <c r="EB35" s="5"/>
      <c r="EC35" s="81">
        <f t="shared" si="42"/>
        <v>5223</v>
      </c>
      <c r="ED35" s="5"/>
      <c r="EE35" s="5"/>
      <c r="EF35" s="5"/>
      <c r="EG35" s="5"/>
      <c r="EH35" s="5"/>
      <c r="EI35" s="5"/>
      <c r="EJ35" s="5"/>
      <c r="EK35" s="5"/>
      <c r="EL35" s="18"/>
      <c r="EM35" s="5"/>
      <c r="EN35" s="5"/>
      <c r="EO35" s="5"/>
      <c r="EP35" s="5"/>
      <c r="EQ35" s="18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>
        <v>5223</v>
      </c>
      <c r="FG35" s="5"/>
      <c r="FH35" s="18"/>
      <c r="FI35" s="5"/>
      <c r="FJ35" s="5"/>
      <c r="FK35" s="18"/>
      <c r="FL35" s="5"/>
      <c r="FM35" s="5"/>
      <c r="FN35" s="5"/>
      <c r="FO35" s="5"/>
      <c r="FP35" s="5"/>
      <c r="FQ35" s="5"/>
      <c r="FR35" s="5"/>
      <c r="FS35" s="5"/>
      <c r="FT35" s="81">
        <f t="shared" si="43"/>
        <v>5223</v>
      </c>
      <c r="FU35" s="5"/>
      <c r="FV35" s="5"/>
      <c r="FW35" s="5"/>
      <c r="FX35" s="5"/>
      <c r="FY35" s="5"/>
      <c r="FZ35" s="5"/>
      <c r="GA35" s="5"/>
      <c r="GB35" s="5"/>
      <c r="GC35" s="18"/>
      <c r="GD35" s="5"/>
      <c r="GE35" s="5"/>
      <c r="GF35" s="5"/>
      <c r="GG35" s="5"/>
      <c r="GH35" s="18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>
        <v>5223</v>
      </c>
      <c r="GX35" s="5"/>
      <c r="GY35" s="18"/>
      <c r="GZ35" s="5"/>
      <c r="HA35" s="5"/>
      <c r="HB35" s="18"/>
      <c r="HC35" s="5"/>
      <c r="HD35" s="5"/>
      <c r="HE35" s="5"/>
      <c r="HF35" s="5"/>
      <c r="HG35" s="5"/>
      <c r="HH35" s="5"/>
      <c r="HI35" s="5"/>
      <c r="HJ35" s="5"/>
    </row>
    <row r="36" spans="1:218" ht="47.25" customHeight="1">
      <c r="A36" s="118"/>
      <c r="B36" s="7">
        <v>12001</v>
      </c>
      <c r="C36" s="16" t="s">
        <v>99</v>
      </c>
      <c r="D36" s="81">
        <f t="shared" si="35"/>
        <v>19274.7</v>
      </c>
      <c r="E36" s="5"/>
      <c r="F36" s="5"/>
      <c r="G36" s="5"/>
      <c r="H36" s="5"/>
      <c r="I36" s="5"/>
      <c r="J36" s="5"/>
      <c r="K36" s="5"/>
      <c r="L36" s="5"/>
      <c r="M36" s="18"/>
      <c r="N36" s="5"/>
      <c r="O36" s="5"/>
      <c r="P36" s="5"/>
      <c r="Q36" s="5"/>
      <c r="R36" s="18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18">
        <v>19274.7</v>
      </c>
      <c r="AJ36" s="5"/>
      <c r="AK36" s="5"/>
      <c r="AL36" s="18"/>
      <c r="AM36" s="5"/>
      <c r="AN36" s="5"/>
      <c r="AO36" s="5"/>
      <c r="AP36" s="5"/>
      <c r="AQ36" s="5"/>
      <c r="AR36" s="5"/>
      <c r="AS36" s="5"/>
      <c r="AT36" s="5"/>
      <c r="AU36" s="81">
        <f t="shared" si="40"/>
        <v>44446</v>
      </c>
      <c r="AV36" s="5"/>
      <c r="AW36" s="5"/>
      <c r="AX36" s="5"/>
      <c r="AY36" s="5"/>
      <c r="AZ36" s="5"/>
      <c r="BA36" s="5"/>
      <c r="BB36" s="5"/>
      <c r="BC36" s="5"/>
      <c r="BD36" s="18"/>
      <c r="BE36" s="5"/>
      <c r="BF36" s="5"/>
      <c r="BG36" s="5"/>
      <c r="BH36" s="5"/>
      <c r="BI36" s="18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18">
        <v>44446</v>
      </c>
      <c r="CA36" s="5"/>
      <c r="CB36" s="5"/>
      <c r="CC36" s="18"/>
      <c r="CD36" s="5"/>
      <c r="CE36" s="5"/>
      <c r="CF36" s="5"/>
      <c r="CG36" s="5"/>
      <c r="CH36" s="5"/>
      <c r="CI36" s="5"/>
      <c r="CJ36" s="5"/>
      <c r="CK36" s="5"/>
      <c r="CL36" s="81">
        <f t="shared" si="41"/>
        <v>66669</v>
      </c>
      <c r="CM36" s="5"/>
      <c r="CN36" s="5"/>
      <c r="CO36" s="5"/>
      <c r="CP36" s="5"/>
      <c r="CQ36" s="5"/>
      <c r="CR36" s="5"/>
      <c r="CS36" s="5"/>
      <c r="CT36" s="5"/>
      <c r="CU36" s="18"/>
      <c r="CV36" s="5"/>
      <c r="CW36" s="5"/>
      <c r="CX36" s="5"/>
      <c r="CY36" s="5"/>
      <c r="CZ36" s="18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18">
        <v>66669</v>
      </c>
      <c r="DR36" s="5"/>
      <c r="DS36" s="5"/>
      <c r="DT36" s="18"/>
      <c r="DU36" s="5"/>
      <c r="DV36" s="5"/>
      <c r="DW36" s="5"/>
      <c r="DX36" s="5"/>
      <c r="DY36" s="5"/>
      <c r="DZ36" s="5"/>
      <c r="EA36" s="5"/>
      <c r="EB36" s="5"/>
      <c r="EC36" s="81">
        <f t="shared" si="42"/>
        <v>66669</v>
      </c>
      <c r="ED36" s="5"/>
      <c r="EE36" s="5"/>
      <c r="EF36" s="5"/>
      <c r="EG36" s="5"/>
      <c r="EH36" s="5"/>
      <c r="EI36" s="5"/>
      <c r="EJ36" s="5"/>
      <c r="EK36" s="5"/>
      <c r="EL36" s="18"/>
      <c r="EM36" s="5"/>
      <c r="EN36" s="5"/>
      <c r="EO36" s="5"/>
      <c r="EP36" s="5"/>
      <c r="EQ36" s="18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18">
        <v>66669</v>
      </c>
      <c r="FI36" s="5"/>
      <c r="FJ36" s="5"/>
      <c r="FK36" s="18"/>
      <c r="FL36" s="5"/>
      <c r="FM36" s="5"/>
      <c r="FN36" s="5"/>
      <c r="FO36" s="5"/>
      <c r="FP36" s="5"/>
      <c r="FQ36" s="5"/>
      <c r="FR36" s="5"/>
      <c r="FS36" s="5"/>
      <c r="FT36" s="81">
        <f t="shared" si="43"/>
        <v>66669</v>
      </c>
      <c r="FU36" s="5"/>
      <c r="FV36" s="5"/>
      <c r="FW36" s="5"/>
      <c r="FX36" s="5"/>
      <c r="FY36" s="5"/>
      <c r="FZ36" s="5"/>
      <c r="GA36" s="5"/>
      <c r="GB36" s="5"/>
      <c r="GC36" s="18"/>
      <c r="GD36" s="5"/>
      <c r="GE36" s="5"/>
      <c r="GF36" s="5"/>
      <c r="GG36" s="5"/>
      <c r="GH36" s="18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18">
        <v>66669</v>
      </c>
      <c r="GZ36" s="5"/>
      <c r="HA36" s="5"/>
      <c r="HB36" s="18"/>
      <c r="HC36" s="5"/>
      <c r="HD36" s="5"/>
      <c r="HE36" s="5"/>
      <c r="HF36" s="5"/>
      <c r="HG36" s="5"/>
      <c r="HH36" s="5"/>
      <c r="HI36" s="5"/>
      <c r="HJ36" s="5"/>
    </row>
    <row r="37" spans="1:218" ht="51" customHeight="1">
      <c r="A37" s="118">
        <v>1182</v>
      </c>
      <c r="B37" s="82"/>
      <c r="C37" s="86" t="s">
        <v>100</v>
      </c>
      <c r="D37" s="81">
        <f>D38</f>
        <v>1322371.3999999999</v>
      </c>
      <c r="E37" s="81">
        <f t="shared" ref="E37:BP37" si="44">E38</f>
        <v>1037680.4</v>
      </c>
      <c r="F37" s="81">
        <f t="shared" si="44"/>
        <v>0</v>
      </c>
      <c r="G37" s="81">
        <f t="shared" si="44"/>
        <v>96537.8</v>
      </c>
      <c r="H37" s="81">
        <f t="shared" si="44"/>
        <v>56004.5</v>
      </c>
      <c r="I37" s="81">
        <f t="shared" si="44"/>
        <v>3770.2</v>
      </c>
      <c r="J37" s="81">
        <f t="shared" si="44"/>
        <v>41641.9</v>
      </c>
      <c r="K37" s="81">
        <f t="shared" si="44"/>
        <v>500</v>
      </c>
      <c r="L37" s="81">
        <f t="shared" si="44"/>
        <v>7846.5</v>
      </c>
      <c r="M37" s="81">
        <f t="shared" si="44"/>
        <v>0</v>
      </c>
      <c r="N37" s="81">
        <f t="shared" si="44"/>
        <v>1923</v>
      </c>
      <c r="O37" s="81">
        <f t="shared" si="44"/>
        <v>0</v>
      </c>
      <c r="P37" s="81">
        <f t="shared" si="44"/>
        <v>0</v>
      </c>
      <c r="Q37" s="81">
        <f t="shared" si="44"/>
        <v>6600</v>
      </c>
      <c r="R37" s="81">
        <f t="shared" si="44"/>
        <v>0</v>
      </c>
      <c r="S37" s="81">
        <f t="shared" si="44"/>
        <v>0</v>
      </c>
      <c r="T37" s="81">
        <f t="shared" si="44"/>
        <v>17344</v>
      </c>
      <c r="U37" s="81">
        <f t="shared" si="44"/>
        <v>0</v>
      </c>
      <c r="V37" s="81">
        <f t="shared" si="44"/>
        <v>0</v>
      </c>
      <c r="W37" s="81">
        <f t="shared" si="44"/>
        <v>0</v>
      </c>
      <c r="X37" s="81">
        <f t="shared" si="44"/>
        <v>0</v>
      </c>
      <c r="Y37" s="81">
        <f t="shared" si="44"/>
        <v>0</v>
      </c>
      <c r="Z37" s="81">
        <f t="shared" si="44"/>
        <v>2944.1</v>
      </c>
      <c r="AA37" s="81">
        <f t="shared" si="44"/>
        <v>20421.099999999999</v>
      </c>
      <c r="AB37" s="81">
        <f t="shared" si="44"/>
        <v>11784.3</v>
      </c>
      <c r="AC37" s="81">
        <f t="shared" si="44"/>
        <v>0</v>
      </c>
      <c r="AD37" s="81">
        <f t="shared" si="44"/>
        <v>240</v>
      </c>
      <c r="AE37" s="81">
        <f t="shared" si="44"/>
        <v>0</v>
      </c>
      <c r="AF37" s="81">
        <f t="shared" si="44"/>
        <v>0</v>
      </c>
      <c r="AG37" s="81">
        <f t="shared" si="44"/>
        <v>0</v>
      </c>
      <c r="AH37" s="81">
        <f t="shared" si="44"/>
        <v>0</v>
      </c>
      <c r="AI37" s="81">
        <f t="shared" si="44"/>
        <v>0</v>
      </c>
      <c r="AJ37" s="81">
        <f t="shared" si="44"/>
        <v>15935.2</v>
      </c>
      <c r="AK37" s="81">
        <f t="shared" si="44"/>
        <v>1198.4000000000001</v>
      </c>
      <c r="AL37" s="81">
        <f t="shared" si="44"/>
        <v>0</v>
      </c>
      <c r="AM37" s="81">
        <f t="shared" si="44"/>
        <v>0</v>
      </c>
      <c r="AN37" s="81">
        <f t="shared" si="44"/>
        <v>0</v>
      </c>
      <c r="AO37" s="81">
        <f t="shared" si="44"/>
        <v>0</v>
      </c>
      <c r="AP37" s="81">
        <f t="shared" si="44"/>
        <v>0</v>
      </c>
      <c r="AQ37" s="81">
        <f t="shared" si="44"/>
        <v>0</v>
      </c>
      <c r="AR37" s="81">
        <f t="shared" si="44"/>
        <v>0</v>
      </c>
      <c r="AS37" s="81">
        <f t="shared" si="44"/>
        <v>0</v>
      </c>
      <c r="AT37" s="81">
        <f t="shared" si="44"/>
        <v>0</v>
      </c>
      <c r="AU37" s="81">
        <f t="shared" si="44"/>
        <v>1387756.7</v>
      </c>
      <c r="AV37" s="81">
        <f t="shared" si="44"/>
        <v>1053230.6000000001</v>
      </c>
      <c r="AW37" s="81">
        <f t="shared" si="44"/>
        <v>0</v>
      </c>
      <c r="AX37" s="81">
        <f t="shared" si="44"/>
        <v>95808.7</v>
      </c>
      <c r="AY37" s="81">
        <f t="shared" si="44"/>
        <v>61092.2</v>
      </c>
      <c r="AZ37" s="81">
        <f t="shared" si="44"/>
        <v>5960</v>
      </c>
      <c r="BA37" s="81">
        <f t="shared" si="44"/>
        <v>46560</v>
      </c>
      <c r="BB37" s="81">
        <f t="shared" si="44"/>
        <v>520</v>
      </c>
      <c r="BC37" s="81">
        <f t="shared" si="44"/>
        <v>9362.1</v>
      </c>
      <c r="BD37" s="81">
        <f t="shared" si="44"/>
        <v>0</v>
      </c>
      <c r="BE37" s="81">
        <f t="shared" si="44"/>
        <v>1518.4</v>
      </c>
      <c r="BF37" s="81">
        <f t="shared" si="44"/>
        <v>0</v>
      </c>
      <c r="BG37" s="81">
        <f t="shared" si="44"/>
        <v>0</v>
      </c>
      <c r="BH37" s="81">
        <f t="shared" si="44"/>
        <v>9100</v>
      </c>
      <c r="BI37" s="81">
        <f t="shared" si="44"/>
        <v>0</v>
      </c>
      <c r="BJ37" s="81">
        <f t="shared" si="44"/>
        <v>0</v>
      </c>
      <c r="BK37" s="81">
        <f t="shared" si="44"/>
        <v>17344</v>
      </c>
      <c r="BL37" s="81">
        <f t="shared" si="44"/>
        <v>0</v>
      </c>
      <c r="BM37" s="81">
        <f t="shared" si="44"/>
        <v>0</v>
      </c>
      <c r="BN37" s="81">
        <f t="shared" si="44"/>
        <v>0</v>
      </c>
      <c r="BO37" s="81">
        <f t="shared" si="44"/>
        <v>0</v>
      </c>
      <c r="BP37" s="81">
        <f t="shared" si="44"/>
        <v>0</v>
      </c>
      <c r="BQ37" s="81">
        <f t="shared" ref="BQ37:EB37" si="45">BQ38</f>
        <v>3107</v>
      </c>
      <c r="BR37" s="81">
        <f t="shared" si="45"/>
        <v>47316.800000000003</v>
      </c>
      <c r="BS37" s="81">
        <f t="shared" si="45"/>
        <v>12350</v>
      </c>
      <c r="BT37" s="81">
        <f t="shared" si="45"/>
        <v>0</v>
      </c>
      <c r="BU37" s="81">
        <f t="shared" si="45"/>
        <v>916.9</v>
      </c>
      <c r="BV37" s="81">
        <f t="shared" si="45"/>
        <v>0</v>
      </c>
      <c r="BW37" s="81">
        <f t="shared" si="45"/>
        <v>0</v>
      </c>
      <c r="BX37" s="81">
        <f t="shared" si="45"/>
        <v>0</v>
      </c>
      <c r="BY37" s="81">
        <f t="shared" si="45"/>
        <v>0</v>
      </c>
      <c r="BZ37" s="81">
        <f t="shared" si="45"/>
        <v>0</v>
      </c>
      <c r="CA37" s="81">
        <f t="shared" si="45"/>
        <v>22200</v>
      </c>
      <c r="CB37" s="81">
        <f t="shared" si="45"/>
        <v>1370</v>
      </c>
      <c r="CC37" s="81">
        <f t="shared" si="45"/>
        <v>0</v>
      </c>
      <c r="CD37" s="81">
        <f t="shared" si="45"/>
        <v>0</v>
      </c>
      <c r="CE37" s="81">
        <f t="shared" si="45"/>
        <v>0</v>
      </c>
      <c r="CF37" s="81">
        <f t="shared" si="45"/>
        <v>0</v>
      </c>
      <c r="CG37" s="81">
        <f t="shared" si="45"/>
        <v>0</v>
      </c>
      <c r="CH37" s="81">
        <f t="shared" si="45"/>
        <v>0</v>
      </c>
      <c r="CI37" s="81">
        <f t="shared" si="45"/>
        <v>0</v>
      </c>
      <c r="CJ37" s="81">
        <f t="shared" si="45"/>
        <v>0</v>
      </c>
      <c r="CK37" s="81">
        <f t="shared" si="45"/>
        <v>0</v>
      </c>
      <c r="CL37" s="81">
        <f t="shared" si="45"/>
        <v>1462887</v>
      </c>
      <c r="CM37" s="81">
        <f t="shared" si="45"/>
        <v>1112685</v>
      </c>
      <c r="CN37" s="81">
        <f t="shared" si="45"/>
        <v>0</v>
      </c>
      <c r="CO37" s="81">
        <f t="shared" si="45"/>
        <v>115633.3</v>
      </c>
      <c r="CP37" s="81">
        <f t="shared" si="45"/>
        <v>71163.8</v>
      </c>
      <c r="CQ37" s="81">
        <f t="shared" si="45"/>
        <v>5960</v>
      </c>
      <c r="CR37" s="81">
        <f t="shared" si="45"/>
        <v>47001.2</v>
      </c>
      <c r="CS37" s="81">
        <f t="shared" si="45"/>
        <v>455</v>
      </c>
      <c r="CT37" s="81">
        <f t="shared" si="45"/>
        <v>8354.2999999999993</v>
      </c>
      <c r="CU37" s="81">
        <f t="shared" si="45"/>
        <v>0</v>
      </c>
      <c r="CV37" s="81">
        <f t="shared" si="45"/>
        <v>1518.4</v>
      </c>
      <c r="CW37" s="81">
        <f t="shared" si="45"/>
        <v>0</v>
      </c>
      <c r="CX37" s="81">
        <f t="shared" si="45"/>
        <v>0</v>
      </c>
      <c r="CY37" s="81">
        <f t="shared" si="45"/>
        <v>9100</v>
      </c>
      <c r="CZ37" s="81">
        <f t="shared" si="45"/>
        <v>0</v>
      </c>
      <c r="DA37" s="81">
        <f t="shared" si="45"/>
        <v>0</v>
      </c>
      <c r="DB37" s="81">
        <f t="shared" si="45"/>
        <v>17344</v>
      </c>
      <c r="DC37" s="81">
        <f t="shared" si="45"/>
        <v>0</v>
      </c>
      <c r="DD37" s="81">
        <f t="shared" si="45"/>
        <v>0</v>
      </c>
      <c r="DE37" s="81">
        <f t="shared" si="45"/>
        <v>0</v>
      </c>
      <c r="DF37" s="81">
        <f t="shared" si="45"/>
        <v>0</v>
      </c>
      <c r="DG37" s="81">
        <f t="shared" si="45"/>
        <v>0</v>
      </c>
      <c r="DH37" s="81">
        <f t="shared" si="45"/>
        <v>3107</v>
      </c>
      <c r="DI37" s="81">
        <f t="shared" si="45"/>
        <v>34345</v>
      </c>
      <c r="DJ37" s="81">
        <f t="shared" si="45"/>
        <v>12350</v>
      </c>
      <c r="DK37" s="81">
        <f t="shared" si="45"/>
        <v>0</v>
      </c>
      <c r="DL37" s="81">
        <f t="shared" si="45"/>
        <v>300</v>
      </c>
      <c r="DM37" s="81">
        <f t="shared" si="45"/>
        <v>0</v>
      </c>
      <c r="DN37" s="81">
        <f t="shared" si="45"/>
        <v>0</v>
      </c>
      <c r="DO37" s="81">
        <f t="shared" si="45"/>
        <v>0</v>
      </c>
      <c r="DP37" s="81">
        <f t="shared" si="45"/>
        <v>0</v>
      </c>
      <c r="DQ37" s="81">
        <f t="shared" si="45"/>
        <v>0</v>
      </c>
      <c r="DR37" s="81">
        <f t="shared" si="45"/>
        <v>22200</v>
      </c>
      <c r="DS37" s="81">
        <f t="shared" si="45"/>
        <v>0</v>
      </c>
      <c r="DT37" s="81">
        <f t="shared" si="45"/>
        <v>1370</v>
      </c>
      <c r="DU37" s="81">
        <f t="shared" si="45"/>
        <v>0</v>
      </c>
      <c r="DV37" s="81">
        <f t="shared" si="45"/>
        <v>0</v>
      </c>
      <c r="DW37" s="81">
        <f t="shared" si="45"/>
        <v>0</v>
      </c>
      <c r="DX37" s="81">
        <f t="shared" si="45"/>
        <v>0</v>
      </c>
      <c r="DY37" s="81">
        <f t="shared" si="45"/>
        <v>0</v>
      </c>
      <c r="DZ37" s="81">
        <f t="shared" si="45"/>
        <v>0</v>
      </c>
      <c r="EA37" s="81">
        <f t="shared" si="45"/>
        <v>0</v>
      </c>
      <c r="EB37" s="81">
        <f t="shared" si="45"/>
        <v>0</v>
      </c>
      <c r="EC37" s="81">
        <f t="shared" ref="EC37:GN37" si="46">EC38</f>
        <v>1497288.2</v>
      </c>
      <c r="ED37" s="81">
        <f t="shared" si="46"/>
        <v>1139692</v>
      </c>
      <c r="EE37" s="81">
        <f t="shared" si="46"/>
        <v>0</v>
      </c>
      <c r="EF37" s="81">
        <f t="shared" si="46"/>
        <v>115633.3</v>
      </c>
      <c r="EG37" s="81">
        <f t="shared" si="46"/>
        <v>73022.5</v>
      </c>
      <c r="EH37" s="81">
        <f t="shared" si="46"/>
        <v>5960</v>
      </c>
      <c r="EI37" s="81">
        <f t="shared" si="46"/>
        <v>51701.3</v>
      </c>
      <c r="EJ37" s="81">
        <f t="shared" si="46"/>
        <v>455</v>
      </c>
      <c r="EK37" s="81">
        <f t="shared" si="46"/>
        <v>9189.7000000000007</v>
      </c>
      <c r="EL37" s="81">
        <f t="shared" si="46"/>
        <v>0</v>
      </c>
      <c r="EM37" s="81">
        <f t="shared" si="46"/>
        <v>1518.4</v>
      </c>
      <c r="EN37" s="81">
        <f t="shared" si="46"/>
        <v>0</v>
      </c>
      <c r="EO37" s="81">
        <f t="shared" si="46"/>
        <v>0</v>
      </c>
      <c r="EP37" s="81">
        <f t="shared" si="46"/>
        <v>9100</v>
      </c>
      <c r="EQ37" s="81">
        <f t="shared" si="46"/>
        <v>0</v>
      </c>
      <c r="ER37" s="81">
        <f t="shared" si="46"/>
        <v>0</v>
      </c>
      <c r="ES37" s="81">
        <f t="shared" si="46"/>
        <v>17344</v>
      </c>
      <c r="ET37" s="81">
        <f t="shared" si="46"/>
        <v>0</v>
      </c>
      <c r="EU37" s="81">
        <f t="shared" si="46"/>
        <v>0</v>
      </c>
      <c r="EV37" s="81">
        <f t="shared" si="46"/>
        <v>0</v>
      </c>
      <c r="EW37" s="81">
        <f t="shared" si="46"/>
        <v>0</v>
      </c>
      <c r="EX37" s="81">
        <f t="shared" si="46"/>
        <v>0</v>
      </c>
      <c r="EY37" s="81">
        <f t="shared" si="46"/>
        <v>3107</v>
      </c>
      <c r="EZ37" s="81">
        <f t="shared" si="46"/>
        <v>34345</v>
      </c>
      <c r="FA37" s="81">
        <f t="shared" si="46"/>
        <v>12350</v>
      </c>
      <c r="FB37" s="81">
        <f t="shared" si="46"/>
        <v>0</v>
      </c>
      <c r="FC37" s="81">
        <f t="shared" si="46"/>
        <v>300</v>
      </c>
      <c r="FD37" s="81">
        <f t="shared" si="46"/>
        <v>0</v>
      </c>
      <c r="FE37" s="81">
        <f t="shared" si="46"/>
        <v>0</v>
      </c>
      <c r="FF37" s="81">
        <f t="shared" si="46"/>
        <v>0</v>
      </c>
      <c r="FG37" s="81">
        <f t="shared" si="46"/>
        <v>0</v>
      </c>
      <c r="FH37" s="81">
        <f t="shared" si="46"/>
        <v>0</v>
      </c>
      <c r="FI37" s="81">
        <f t="shared" si="46"/>
        <v>22200</v>
      </c>
      <c r="FJ37" s="81">
        <f t="shared" si="46"/>
        <v>1370</v>
      </c>
      <c r="FK37" s="81">
        <f t="shared" si="46"/>
        <v>0</v>
      </c>
      <c r="FL37" s="81">
        <f t="shared" si="46"/>
        <v>0</v>
      </c>
      <c r="FM37" s="81">
        <f t="shared" si="46"/>
        <v>0</v>
      </c>
      <c r="FN37" s="81">
        <f t="shared" si="46"/>
        <v>0</v>
      </c>
      <c r="FO37" s="81">
        <f t="shared" si="46"/>
        <v>0</v>
      </c>
      <c r="FP37" s="81">
        <f t="shared" si="46"/>
        <v>0</v>
      </c>
      <c r="FQ37" s="81">
        <f t="shared" si="46"/>
        <v>0</v>
      </c>
      <c r="FR37" s="81">
        <f t="shared" si="46"/>
        <v>0</v>
      </c>
      <c r="FS37" s="81">
        <f t="shared" si="46"/>
        <v>0</v>
      </c>
      <c r="FT37" s="81">
        <f t="shared" si="46"/>
        <v>1501355.0999999999</v>
      </c>
      <c r="FU37" s="81">
        <f t="shared" si="46"/>
        <v>1139692</v>
      </c>
      <c r="FV37" s="81">
        <f t="shared" si="46"/>
        <v>0</v>
      </c>
      <c r="FW37" s="81">
        <f t="shared" si="46"/>
        <v>115633.3</v>
      </c>
      <c r="FX37" s="81">
        <f t="shared" si="46"/>
        <v>74044.800000000003</v>
      </c>
      <c r="FY37" s="81">
        <f t="shared" si="46"/>
        <v>5960</v>
      </c>
      <c r="FZ37" s="81">
        <f t="shared" si="46"/>
        <v>54286.400000000001</v>
      </c>
      <c r="GA37" s="81">
        <f t="shared" si="46"/>
        <v>455</v>
      </c>
      <c r="GB37" s="81">
        <f t="shared" si="46"/>
        <v>9649.2000000000007</v>
      </c>
      <c r="GC37" s="81">
        <f t="shared" si="46"/>
        <v>0</v>
      </c>
      <c r="GD37" s="81">
        <f t="shared" si="46"/>
        <v>1518.4</v>
      </c>
      <c r="GE37" s="81">
        <f t="shared" si="46"/>
        <v>0</v>
      </c>
      <c r="GF37" s="81">
        <f t="shared" si="46"/>
        <v>0</v>
      </c>
      <c r="GG37" s="81">
        <f t="shared" si="46"/>
        <v>9100</v>
      </c>
      <c r="GH37" s="81">
        <f t="shared" si="46"/>
        <v>0</v>
      </c>
      <c r="GI37" s="81">
        <f t="shared" si="46"/>
        <v>0</v>
      </c>
      <c r="GJ37" s="81">
        <f t="shared" si="46"/>
        <v>17344</v>
      </c>
      <c r="GK37" s="81">
        <f t="shared" si="46"/>
        <v>0</v>
      </c>
      <c r="GL37" s="81">
        <f t="shared" si="46"/>
        <v>0</v>
      </c>
      <c r="GM37" s="81">
        <f t="shared" si="46"/>
        <v>0</v>
      </c>
      <c r="GN37" s="81">
        <f t="shared" si="46"/>
        <v>0</v>
      </c>
      <c r="GO37" s="81">
        <f t="shared" ref="GO37:HJ37" si="47">GO38</f>
        <v>0</v>
      </c>
      <c r="GP37" s="81">
        <f t="shared" si="47"/>
        <v>3107</v>
      </c>
      <c r="GQ37" s="81">
        <f t="shared" si="47"/>
        <v>34345</v>
      </c>
      <c r="GR37" s="81">
        <f t="shared" si="47"/>
        <v>12350</v>
      </c>
      <c r="GS37" s="81">
        <f t="shared" si="47"/>
        <v>0</v>
      </c>
      <c r="GT37" s="81">
        <f t="shared" si="47"/>
        <v>300</v>
      </c>
      <c r="GU37" s="81">
        <f t="shared" si="47"/>
        <v>0</v>
      </c>
      <c r="GV37" s="81">
        <f t="shared" si="47"/>
        <v>0</v>
      </c>
      <c r="GW37" s="81">
        <f t="shared" si="47"/>
        <v>0</v>
      </c>
      <c r="GX37" s="81">
        <f t="shared" si="47"/>
        <v>0</v>
      </c>
      <c r="GY37" s="81">
        <f t="shared" si="47"/>
        <v>0</v>
      </c>
      <c r="GZ37" s="81">
        <f t="shared" si="47"/>
        <v>22200</v>
      </c>
      <c r="HA37" s="81">
        <f t="shared" si="47"/>
        <v>1370</v>
      </c>
      <c r="HB37" s="81">
        <f t="shared" si="47"/>
        <v>0</v>
      </c>
      <c r="HC37" s="81">
        <f t="shared" si="47"/>
        <v>0</v>
      </c>
      <c r="HD37" s="81">
        <f t="shared" si="47"/>
        <v>0</v>
      </c>
      <c r="HE37" s="81">
        <f t="shared" si="47"/>
        <v>0</v>
      </c>
      <c r="HF37" s="81">
        <f t="shared" si="47"/>
        <v>0</v>
      </c>
      <c r="HG37" s="81">
        <f t="shared" si="47"/>
        <v>0</v>
      </c>
      <c r="HH37" s="81">
        <f t="shared" si="47"/>
        <v>0</v>
      </c>
      <c r="HI37" s="81">
        <f t="shared" si="47"/>
        <v>0</v>
      </c>
      <c r="HJ37" s="81">
        <f t="shared" si="47"/>
        <v>0</v>
      </c>
    </row>
    <row r="38" spans="1:218" s="25" customFormat="1" ht="59.25" customHeight="1">
      <c r="A38" s="118"/>
      <c r="B38" s="21">
        <v>11001</v>
      </c>
      <c r="C38" s="71" t="s">
        <v>101</v>
      </c>
      <c r="D38" s="81">
        <f t="shared" si="35"/>
        <v>1322371.3999999999</v>
      </c>
      <c r="E38" s="23">
        <v>1037680.4</v>
      </c>
      <c r="F38" s="23"/>
      <c r="G38" s="23">
        <v>96537.8</v>
      </c>
      <c r="H38" s="23">
        <v>56004.5</v>
      </c>
      <c r="I38" s="23">
        <v>3770.2</v>
      </c>
      <c r="J38" s="23">
        <v>41641.9</v>
      </c>
      <c r="K38" s="23">
        <v>500</v>
      </c>
      <c r="L38" s="23">
        <v>7846.5</v>
      </c>
      <c r="M38" s="24"/>
      <c r="N38" s="23">
        <v>1923</v>
      </c>
      <c r="O38" s="23"/>
      <c r="P38" s="23"/>
      <c r="Q38" s="23">
        <v>6600</v>
      </c>
      <c r="R38" s="24"/>
      <c r="S38" s="23"/>
      <c r="T38" s="23">
        <v>17344</v>
      </c>
      <c r="U38" s="23"/>
      <c r="V38" s="23"/>
      <c r="W38" s="23"/>
      <c r="X38" s="23"/>
      <c r="Y38" s="23"/>
      <c r="Z38" s="23">
        <v>2944.1</v>
      </c>
      <c r="AA38" s="23">
        <v>20421.099999999999</v>
      </c>
      <c r="AB38" s="23">
        <v>11784.3</v>
      </c>
      <c r="AC38" s="23"/>
      <c r="AD38" s="23">
        <v>240</v>
      </c>
      <c r="AE38" s="23"/>
      <c r="AF38" s="23"/>
      <c r="AG38" s="23"/>
      <c r="AH38" s="23"/>
      <c r="AI38" s="24"/>
      <c r="AJ38" s="23">
        <v>15935.2</v>
      </c>
      <c r="AK38" s="23">
        <v>1198.4000000000001</v>
      </c>
      <c r="AL38" s="24"/>
      <c r="AM38" s="23"/>
      <c r="AN38" s="23"/>
      <c r="AO38" s="23"/>
      <c r="AP38" s="23"/>
      <c r="AQ38" s="23"/>
      <c r="AR38" s="23"/>
      <c r="AS38" s="23"/>
      <c r="AT38" s="23"/>
      <c r="AU38" s="81">
        <f>SUM(AV38:CK38)</f>
        <v>1387756.7</v>
      </c>
      <c r="AV38" s="23">
        <v>1053230.6000000001</v>
      </c>
      <c r="AW38" s="23"/>
      <c r="AX38" s="23">
        <v>95808.7</v>
      </c>
      <c r="AY38" s="23">
        <v>61092.2</v>
      </c>
      <c r="AZ38" s="23">
        <v>5960</v>
      </c>
      <c r="BA38" s="23">
        <v>46560</v>
      </c>
      <c r="BB38" s="23">
        <v>520</v>
      </c>
      <c r="BC38" s="23">
        <v>9362.1</v>
      </c>
      <c r="BD38" s="24"/>
      <c r="BE38" s="23">
        <v>1518.4</v>
      </c>
      <c r="BF38" s="23"/>
      <c r="BG38" s="23"/>
      <c r="BH38" s="23">
        <v>9100</v>
      </c>
      <c r="BI38" s="24"/>
      <c r="BJ38" s="23"/>
      <c r="BK38" s="23">
        <v>17344</v>
      </c>
      <c r="BL38" s="23"/>
      <c r="BM38" s="23"/>
      <c r="BN38" s="23"/>
      <c r="BO38" s="23"/>
      <c r="BP38" s="23"/>
      <c r="BQ38" s="23">
        <v>3107</v>
      </c>
      <c r="BR38" s="23">
        <v>47316.800000000003</v>
      </c>
      <c r="BS38" s="23">
        <v>12350</v>
      </c>
      <c r="BT38" s="23"/>
      <c r="BU38" s="23">
        <v>916.9</v>
      </c>
      <c r="BV38" s="23"/>
      <c r="BW38" s="23"/>
      <c r="BX38" s="23"/>
      <c r="BY38" s="23"/>
      <c r="BZ38" s="24"/>
      <c r="CA38" s="23">
        <v>22200</v>
      </c>
      <c r="CB38" s="23">
        <v>1370</v>
      </c>
      <c r="CC38" s="24"/>
      <c r="CD38" s="23"/>
      <c r="CE38" s="23"/>
      <c r="CF38" s="23"/>
      <c r="CG38" s="23"/>
      <c r="CH38" s="23"/>
      <c r="CI38" s="23"/>
      <c r="CJ38" s="23"/>
      <c r="CK38" s="23"/>
      <c r="CL38" s="81">
        <f t="shared" ref="CL38:CL46" si="48">SUM(CM38:EB38)</f>
        <v>1462887</v>
      </c>
      <c r="CM38" s="23">
        <v>1112685</v>
      </c>
      <c r="CN38" s="23"/>
      <c r="CO38" s="23">
        <v>115633.3</v>
      </c>
      <c r="CP38" s="23">
        <v>71163.8</v>
      </c>
      <c r="CQ38" s="23">
        <v>5960</v>
      </c>
      <c r="CR38" s="23">
        <v>47001.2</v>
      </c>
      <c r="CS38" s="23">
        <v>455</v>
      </c>
      <c r="CT38" s="23">
        <v>8354.2999999999993</v>
      </c>
      <c r="CU38" s="24"/>
      <c r="CV38" s="23">
        <v>1518.4</v>
      </c>
      <c r="CW38" s="23"/>
      <c r="CX38" s="23"/>
      <c r="CY38" s="23">
        <v>9100</v>
      </c>
      <c r="CZ38" s="24"/>
      <c r="DA38" s="23"/>
      <c r="DB38" s="23">
        <v>17344</v>
      </c>
      <c r="DC38" s="23"/>
      <c r="DD38" s="23"/>
      <c r="DE38" s="23"/>
      <c r="DF38" s="23"/>
      <c r="DG38" s="23"/>
      <c r="DH38" s="23">
        <v>3107</v>
      </c>
      <c r="DI38" s="23">
        <v>34345</v>
      </c>
      <c r="DJ38" s="23">
        <v>12350</v>
      </c>
      <c r="DK38" s="23"/>
      <c r="DL38" s="23">
        <v>300</v>
      </c>
      <c r="DM38" s="23"/>
      <c r="DN38" s="23"/>
      <c r="DO38" s="23"/>
      <c r="DP38" s="23"/>
      <c r="DQ38" s="24"/>
      <c r="DR38" s="23">
        <v>22200</v>
      </c>
      <c r="DS38" s="23"/>
      <c r="DT38" s="24">
        <v>1370</v>
      </c>
      <c r="DU38" s="23"/>
      <c r="DV38" s="23"/>
      <c r="DW38" s="23"/>
      <c r="DX38" s="23"/>
      <c r="DY38" s="23"/>
      <c r="DZ38" s="23"/>
      <c r="EA38" s="23"/>
      <c r="EB38" s="23"/>
      <c r="EC38" s="81">
        <f t="shared" ref="EC38:EC46" si="49">SUM(ED38:FS38)</f>
        <v>1497288.2</v>
      </c>
      <c r="ED38" s="23">
        <v>1139692</v>
      </c>
      <c r="EE38" s="23"/>
      <c r="EF38" s="23">
        <v>115633.3</v>
      </c>
      <c r="EG38" s="23">
        <v>73022.5</v>
      </c>
      <c r="EH38" s="23">
        <v>5960</v>
      </c>
      <c r="EI38" s="23">
        <v>51701.3</v>
      </c>
      <c r="EJ38" s="23">
        <v>455</v>
      </c>
      <c r="EK38" s="23">
        <v>9189.7000000000007</v>
      </c>
      <c r="EL38" s="24"/>
      <c r="EM38" s="23">
        <v>1518.4</v>
      </c>
      <c r="EN38" s="23"/>
      <c r="EO38" s="23"/>
      <c r="EP38" s="23">
        <v>9100</v>
      </c>
      <c r="EQ38" s="24"/>
      <c r="ER38" s="23"/>
      <c r="ES38" s="23">
        <v>17344</v>
      </c>
      <c r="ET38" s="23"/>
      <c r="EU38" s="23"/>
      <c r="EV38" s="23"/>
      <c r="EW38" s="23"/>
      <c r="EX38" s="23"/>
      <c r="EY38" s="23">
        <v>3107</v>
      </c>
      <c r="EZ38" s="23">
        <v>34345</v>
      </c>
      <c r="FA38" s="23">
        <v>12350</v>
      </c>
      <c r="FB38" s="23"/>
      <c r="FC38" s="23">
        <v>300</v>
      </c>
      <c r="FD38" s="23"/>
      <c r="FE38" s="23"/>
      <c r="FF38" s="23"/>
      <c r="FG38" s="23"/>
      <c r="FH38" s="24"/>
      <c r="FI38" s="23">
        <v>22200</v>
      </c>
      <c r="FJ38" s="23">
        <v>1370</v>
      </c>
      <c r="FK38" s="24"/>
      <c r="FL38" s="23"/>
      <c r="FM38" s="23"/>
      <c r="FN38" s="23"/>
      <c r="FO38" s="23"/>
      <c r="FP38" s="23"/>
      <c r="FQ38" s="23"/>
      <c r="FR38" s="23"/>
      <c r="FS38" s="23"/>
      <c r="FT38" s="81">
        <f t="shared" si="43"/>
        <v>1501355.0999999999</v>
      </c>
      <c r="FU38" s="23">
        <v>1139692</v>
      </c>
      <c r="FV38" s="23"/>
      <c r="FW38" s="23">
        <v>115633.3</v>
      </c>
      <c r="FX38" s="23">
        <v>74044.800000000003</v>
      </c>
      <c r="FY38" s="23">
        <v>5960</v>
      </c>
      <c r="FZ38" s="23">
        <v>54286.400000000001</v>
      </c>
      <c r="GA38" s="23">
        <v>455</v>
      </c>
      <c r="GB38" s="23">
        <v>9649.2000000000007</v>
      </c>
      <c r="GC38" s="24"/>
      <c r="GD38" s="23">
        <v>1518.4</v>
      </c>
      <c r="GE38" s="23"/>
      <c r="GF38" s="23"/>
      <c r="GG38" s="23">
        <v>9100</v>
      </c>
      <c r="GH38" s="24"/>
      <c r="GI38" s="23"/>
      <c r="GJ38" s="23">
        <v>17344</v>
      </c>
      <c r="GK38" s="23"/>
      <c r="GL38" s="23"/>
      <c r="GM38" s="23"/>
      <c r="GN38" s="23"/>
      <c r="GO38" s="23"/>
      <c r="GP38" s="23">
        <v>3107</v>
      </c>
      <c r="GQ38" s="23">
        <v>34345</v>
      </c>
      <c r="GR38" s="23">
        <v>12350</v>
      </c>
      <c r="GS38" s="23"/>
      <c r="GT38" s="23">
        <v>300</v>
      </c>
      <c r="GU38" s="23"/>
      <c r="GV38" s="23"/>
      <c r="GW38" s="23"/>
      <c r="GX38" s="23"/>
      <c r="GY38" s="24"/>
      <c r="GZ38" s="23">
        <v>22200</v>
      </c>
      <c r="HA38" s="23">
        <v>1370</v>
      </c>
      <c r="HB38" s="24"/>
      <c r="HC38" s="23"/>
      <c r="HD38" s="23"/>
      <c r="HE38" s="23"/>
      <c r="HF38" s="23"/>
      <c r="HG38" s="23"/>
      <c r="HH38" s="23"/>
      <c r="HI38" s="23"/>
      <c r="HJ38" s="23"/>
    </row>
    <row r="39" spans="1:218" ht="22.5" customHeight="1">
      <c r="A39" s="116" t="s">
        <v>2</v>
      </c>
      <c r="B39" s="116"/>
      <c r="C39" s="116" t="s">
        <v>3</v>
      </c>
      <c r="D39" s="116" t="s">
        <v>6</v>
      </c>
      <c r="E39" s="116"/>
      <c r="F39" s="116"/>
      <c r="G39" s="116"/>
      <c r="H39" s="116"/>
      <c r="I39" s="116"/>
      <c r="J39" s="116"/>
      <c r="K39" s="116"/>
      <c r="L39" s="116"/>
      <c r="M39" s="117"/>
      <c r="N39" s="116"/>
      <c r="O39" s="116"/>
      <c r="P39" s="116"/>
      <c r="Q39" s="116"/>
      <c r="R39" s="117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7"/>
      <c r="AJ39" s="116"/>
      <c r="AK39" s="116"/>
      <c r="AL39" s="117"/>
      <c r="AM39" s="116"/>
      <c r="AN39" s="116"/>
      <c r="AO39" s="116"/>
      <c r="AP39" s="116"/>
      <c r="AQ39" s="116"/>
      <c r="AR39" s="116"/>
      <c r="AS39" s="116"/>
      <c r="AT39" s="116"/>
      <c r="AU39" s="116" t="s">
        <v>7</v>
      </c>
      <c r="AV39" s="116"/>
      <c r="AW39" s="116"/>
      <c r="AX39" s="116"/>
      <c r="AY39" s="116"/>
      <c r="AZ39" s="116"/>
      <c r="BA39" s="116"/>
      <c r="BB39" s="116"/>
      <c r="BC39" s="116"/>
      <c r="BD39" s="117"/>
      <c r="BE39" s="116"/>
      <c r="BF39" s="116"/>
      <c r="BG39" s="116"/>
      <c r="BH39" s="116"/>
      <c r="BI39" s="117"/>
      <c r="BJ39" s="116"/>
      <c r="BK39" s="116"/>
      <c r="BL39" s="116"/>
      <c r="BM39" s="116"/>
      <c r="BN39" s="116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7"/>
      <c r="CA39" s="116"/>
      <c r="CB39" s="116"/>
      <c r="CC39" s="117"/>
      <c r="CD39" s="116"/>
      <c r="CE39" s="116"/>
      <c r="CF39" s="116"/>
      <c r="CG39" s="116"/>
      <c r="CH39" s="116"/>
      <c r="CI39" s="116"/>
      <c r="CJ39" s="116"/>
      <c r="CK39" s="116"/>
      <c r="CL39" s="116" t="s">
        <v>8</v>
      </c>
      <c r="CM39" s="116"/>
      <c r="CN39" s="116"/>
      <c r="CO39" s="116"/>
      <c r="CP39" s="116"/>
      <c r="CQ39" s="116"/>
      <c r="CR39" s="116"/>
      <c r="CS39" s="116"/>
      <c r="CT39" s="116"/>
      <c r="CU39" s="117"/>
      <c r="CV39" s="116"/>
      <c r="CW39" s="116"/>
      <c r="CX39" s="116"/>
      <c r="CY39" s="116"/>
      <c r="CZ39" s="117"/>
      <c r="DA39" s="116"/>
      <c r="DB39" s="116"/>
      <c r="DC39" s="116"/>
      <c r="DD39" s="116"/>
      <c r="DE39" s="116"/>
      <c r="DF39" s="116"/>
      <c r="DG39" s="116"/>
      <c r="DH39" s="116"/>
      <c r="DI39" s="116"/>
      <c r="DJ39" s="116"/>
      <c r="DK39" s="116"/>
      <c r="DL39" s="116"/>
      <c r="DM39" s="116"/>
      <c r="DN39" s="116"/>
      <c r="DO39" s="116"/>
      <c r="DP39" s="116"/>
      <c r="DQ39" s="117"/>
      <c r="DR39" s="116"/>
      <c r="DS39" s="116"/>
      <c r="DT39" s="117"/>
      <c r="DU39" s="116"/>
      <c r="DV39" s="116"/>
      <c r="DW39" s="116"/>
      <c r="DX39" s="116"/>
      <c r="DY39" s="116"/>
      <c r="DZ39" s="116"/>
      <c r="EA39" s="116"/>
      <c r="EB39" s="116"/>
      <c r="EC39" s="116" t="s">
        <v>9</v>
      </c>
      <c r="ED39" s="116"/>
      <c r="EE39" s="116"/>
      <c r="EF39" s="116"/>
      <c r="EG39" s="116"/>
      <c r="EH39" s="116"/>
      <c r="EI39" s="116"/>
      <c r="EJ39" s="116"/>
      <c r="EK39" s="116"/>
      <c r="EL39" s="117"/>
      <c r="EM39" s="116"/>
      <c r="EN39" s="116"/>
      <c r="EO39" s="116"/>
      <c r="EP39" s="116"/>
      <c r="EQ39" s="117"/>
      <c r="ER39" s="116"/>
      <c r="ES39" s="116"/>
      <c r="ET39" s="116"/>
      <c r="EU39" s="116"/>
      <c r="EV39" s="116"/>
      <c r="EW39" s="116"/>
      <c r="EX39" s="116"/>
      <c r="EY39" s="116"/>
      <c r="EZ39" s="116"/>
      <c r="FA39" s="116"/>
      <c r="FB39" s="116"/>
      <c r="FC39" s="116"/>
      <c r="FD39" s="116"/>
      <c r="FE39" s="116"/>
      <c r="FF39" s="116"/>
      <c r="FG39" s="116"/>
      <c r="FH39" s="117"/>
      <c r="FI39" s="116"/>
      <c r="FJ39" s="116"/>
      <c r="FK39" s="117"/>
      <c r="FL39" s="116"/>
      <c r="FM39" s="116"/>
      <c r="FN39" s="116"/>
      <c r="FO39" s="116"/>
      <c r="FP39" s="116"/>
      <c r="FQ39" s="116"/>
      <c r="FR39" s="116"/>
      <c r="FS39" s="116"/>
      <c r="FT39" s="116" t="s">
        <v>10</v>
      </c>
      <c r="FU39" s="116"/>
      <c r="FV39" s="116"/>
      <c r="FW39" s="116"/>
      <c r="FX39" s="116"/>
      <c r="FY39" s="116"/>
      <c r="FZ39" s="116"/>
      <c r="GA39" s="116"/>
      <c r="GB39" s="116"/>
      <c r="GC39" s="117"/>
      <c r="GD39" s="116"/>
      <c r="GE39" s="116"/>
      <c r="GF39" s="116"/>
      <c r="GG39" s="116"/>
      <c r="GH39" s="117"/>
      <c r="GI39" s="116"/>
      <c r="GJ39" s="116"/>
      <c r="GK39" s="116"/>
      <c r="GL39" s="116"/>
      <c r="GM39" s="116"/>
      <c r="GN39" s="116"/>
      <c r="GO39" s="116"/>
      <c r="GP39" s="116"/>
      <c r="GQ39" s="116"/>
      <c r="GR39" s="116"/>
      <c r="GS39" s="116"/>
      <c r="GT39" s="116"/>
      <c r="GU39" s="116"/>
      <c r="GV39" s="116"/>
      <c r="GW39" s="116"/>
      <c r="GX39" s="116"/>
      <c r="GY39" s="117"/>
      <c r="GZ39" s="116"/>
      <c r="HA39" s="116"/>
      <c r="HB39" s="117"/>
      <c r="HC39" s="116"/>
      <c r="HD39" s="116"/>
      <c r="HE39" s="116"/>
      <c r="HF39" s="116"/>
      <c r="HG39" s="116"/>
      <c r="HH39" s="116"/>
      <c r="HI39" s="116"/>
      <c r="HJ39" s="116"/>
    </row>
    <row r="40" spans="1:218" ht="112.5" customHeight="1">
      <c r="A40" s="116"/>
      <c r="B40" s="116"/>
      <c r="C40" s="116"/>
      <c r="D40" s="3" t="s">
        <v>0</v>
      </c>
      <c r="E40" s="3" t="s">
        <v>39</v>
      </c>
      <c r="F40" s="3" t="s">
        <v>40</v>
      </c>
      <c r="G40" s="3" t="s">
        <v>41</v>
      </c>
      <c r="H40" s="3" t="s">
        <v>42</v>
      </c>
      <c r="I40" s="3" t="s">
        <v>43</v>
      </c>
      <c r="J40" s="3" t="s">
        <v>44</v>
      </c>
      <c r="K40" s="3" t="s">
        <v>45</v>
      </c>
      <c r="L40" s="3" t="s">
        <v>46</v>
      </c>
      <c r="M40" s="17" t="s">
        <v>116</v>
      </c>
      <c r="N40" s="3" t="s">
        <v>47</v>
      </c>
      <c r="O40" s="3" t="s">
        <v>58</v>
      </c>
      <c r="P40" s="3" t="s">
        <v>48</v>
      </c>
      <c r="Q40" s="3" t="s">
        <v>49</v>
      </c>
      <c r="R40" s="17" t="s">
        <v>115</v>
      </c>
      <c r="S40" s="3" t="s">
        <v>50</v>
      </c>
      <c r="T40" s="3" t="s">
        <v>51</v>
      </c>
      <c r="U40" s="3" t="s">
        <v>59</v>
      </c>
      <c r="V40" s="3" t="s">
        <v>52</v>
      </c>
      <c r="W40" s="3" t="s">
        <v>53</v>
      </c>
      <c r="X40" s="3" t="s">
        <v>54</v>
      </c>
      <c r="Y40" s="3" t="s">
        <v>55</v>
      </c>
      <c r="Z40" s="3" t="s">
        <v>56</v>
      </c>
      <c r="AA40" s="3" t="s">
        <v>57</v>
      </c>
      <c r="AB40" s="3" t="s">
        <v>60</v>
      </c>
      <c r="AC40" s="3" t="s">
        <v>61</v>
      </c>
      <c r="AD40" s="3" t="s">
        <v>62</v>
      </c>
      <c r="AE40" s="3" t="s">
        <v>63</v>
      </c>
      <c r="AF40" s="3" t="s">
        <v>64</v>
      </c>
      <c r="AG40" s="3" t="s">
        <v>65</v>
      </c>
      <c r="AH40" s="3" t="s">
        <v>66</v>
      </c>
      <c r="AI40" s="17" t="s">
        <v>114</v>
      </c>
      <c r="AJ40" s="3" t="s">
        <v>67</v>
      </c>
      <c r="AK40" s="3" t="s">
        <v>68</v>
      </c>
      <c r="AL40" s="17" t="s">
        <v>117</v>
      </c>
      <c r="AM40" s="3" t="s">
        <v>69</v>
      </c>
      <c r="AN40" s="3" t="s">
        <v>70</v>
      </c>
      <c r="AO40" s="3" t="s">
        <v>71</v>
      </c>
      <c r="AP40" s="3" t="s">
        <v>72</v>
      </c>
      <c r="AQ40" s="3" t="s">
        <v>73</v>
      </c>
      <c r="AR40" s="3" t="s">
        <v>74</v>
      </c>
      <c r="AS40" s="3" t="s">
        <v>75</v>
      </c>
      <c r="AT40" s="3" t="s">
        <v>76</v>
      </c>
      <c r="AU40" s="3" t="s">
        <v>0</v>
      </c>
      <c r="AV40" s="3" t="s">
        <v>39</v>
      </c>
      <c r="AW40" s="3" t="s">
        <v>40</v>
      </c>
      <c r="AX40" s="3" t="s">
        <v>41</v>
      </c>
      <c r="AY40" s="3" t="s">
        <v>42</v>
      </c>
      <c r="AZ40" s="3" t="s">
        <v>43</v>
      </c>
      <c r="BA40" s="3" t="s">
        <v>44</v>
      </c>
      <c r="BB40" s="3" t="s">
        <v>45</v>
      </c>
      <c r="BC40" s="3" t="s">
        <v>46</v>
      </c>
      <c r="BD40" s="17" t="s">
        <v>116</v>
      </c>
      <c r="BE40" s="3" t="s">
        <v>47</v>
      </c>
      <c r="BF40" s="3" t="s">
        <v>58</v>
      </c>
      <c r="BG40" s="3" t="s">
        <v>48</v>
      </c>
      <c r="BH40" s="3" t="s">
        <v>49</v>
      </c>
      <c r="BI40" s="17" t="s">
        <v>115</v>
      </c>
      <c r="BJ40" s="3" t="s">
        <v>50</v>
      </c>
      <c r="BK40" s="3" t="s">
        <v>51</v>
      </c>
      <c r="BL40" s="3" t="s">
        <v>59</v>
      </c>
      <c r="BM40" s="3" t="s">
        <v>52</v>
      </c>
      <c r="BN40" s="3" t="s">
        <v>53</v>
      </c>
      <c r="BO40" s="3" t="s">
        <v>54</v>
      </c>
      <c r="BP40" s="3" t="s">
        <v>55</v>
      </c>
      <c r="BQ40" s="3" t="s">
        <v>56</v>
      </c>
      <c r="BR40" s="3" t="s">
        <v>57</v>
      </c>
      <c r="BS40" s="3" t="s">
        <v>60</v>
      </c>
      <c r="BT40" s="3" t="s">
        <v>61</v>
      </c>
      <c r="BU40" s="3" t="s">
        <v>62</v>
      </c>
      <c r="BV40" s="3" t="s">
        <v>63</v>
      </c>
      <c r="BW40" s="3" t="s">
        <v>64</v>
      </c>
      <c r="BX40" s="3" t="s">
        <v>65</v>
      </c>
      <c r="BY40" s="3" t="s">
        <v>66</v>
      </c>
      <c r="BZ40" s="17" t="s">
        <v>114</v>
      </c>
      <c r="CA40" s="3" t="s">
        <v>67</v>
      </c>
      <c r="CB40" s="3" t="s">
        <v>68</v>
      </c>
      <c r="CC40" s="17" t="s">
        <v>117</v>
      </c>
      <c r="CD40" s="3" t="s">
        <v>69</v>
      </c>
      <c r="CE40" s="3" t="s">
        <v>70</v>
      </c>
      <c r="CF40" s="3" t="s">
        <v>71</v>
      </c>
      <c r="CG40" s="3" t="s">
        <v>72</v>
      </c>
      <c r="CH40" s="3" t="s">
        <v>73</v>
      </c>
      <c r="CI40" s="3" t="s">
        <v>74</v>
      </c>
      <c r="CJ40" s="3" t="s">
        <v>75</v>
      </c>
      <c r="CK40" s="3" t="s">
        <v>76</v>
      </c>
      <c r="CL40" s="3" t="s">
        <v>0</v>
      </c>
      <c r="CM40" s="3" t="s">
        <v>39</v>
      </c>
      <c r="CN40" s="3" t="s">
        <v>40</v>
      </c>
      <c r="CO40" s="3" t="s">
        <v>41</v>
      </c>
      <c r="CP40" s="3" t="s">
        <v>42</v>
      </c>
      <c r="CQ40" s="3" t="s">
        <v>43</v>
      </c>
      <c r="CR40" s="3" t="s">
        <v>44</v>
      </c>
      <c r="CS40" s="3" t="s">
        <v>45</v>
      </c>
      <c r="CT40" s="3" t="s">
        <v>46</v>
      </c>
      <c r="CU40" s="17" t="s">
        <v>116</v>
      </c>
      <c r="CV40" s="3" t="s">
        <v>47</v>
      </c>
      <c r="CW40" s="3" t="s">
        <v>58</v>
      </c>
      <c r="CX40" s="3" t="s">
        <v>48</v>
      </c>
      <c r="CY40" s="3" t="s">
        <v>49</v>
      </c>
      <c r="CZ40" s="17" t="s">
        <v>115</v>
      </c>
      <c r="DA40" s="3" t="s">
        <v>50</v>
      </c>
      <c r="DB40" s="3" t="s">
        <v>51</v>
      </c>
      <c r="DC40" s="3" t="s">
        <v>59</v>
      </c>
      <c r="DD40" s="3" t="s">
        <v>52</v>
      </c>
      <c r="DE40" s="3" t="s">
        <v>53</v>
      </c>
      <c r="DF40" s="3" t="s">
        <v>54</v>
      </c>
      <c r="DG40" s="3" t="s">
        <v>55</v>
      </c>
      <c r="DH40" s="3" t="s">
        <v>56</v>
      </c>
      <c r="DI40" s="3" t="s">
        <v>57</v>
      </c>
      <c r="DJ40" s="3" t="s">
        <v>60</v>
      </c>
      <c r="DK40" s="3" t="s">
        <v>61</v>
      </c>
      <c r="DL40" s="3" t="s">
        <v>62</v>
      </c>
      <c r="DM40" s="3" t="s">
        <v>63</v>
      </c>
      <c r="DN40" s="3" t="s">
        <v>64</v>
      </c>
      <c r="DO40" s="3" t="s">
        <v>65</v>
      </c>
      <c r="DP40" s="3" t="s">
        <v>66</v>
      </c>
      <c r="DQ40" s="17" t="s">
        <v>114</v>
      </c>
      <c r="DR40" s="3" t="s">
        <v>67</v>
      </c>
      <c r="DS40" s="3" t="s">
        <v>68</v>
      </c>
      <c r="DT40" s="17" t="s">
        <v>117</v>
      </c>
      <c r="DU40" s="3" t="s">
        <v>69</v>
      </c>
      <c r="DV40" s="3" t="s">
        <v>70</v>
      </c>
      <c r="DW40" s="3" t="s">
        <v>71</v>
      </c>
      <c r="DX40" s="3" t="s">
        <v>72</v>
      </c>
      <c r="DY40" s="3" t="s">
        <v>73</v>
      </c>
      <c r="DZ40" s="3" t="s">
        <v>74</v>
      </c>
      <c r="EA40" s="3" t="s">
        <v>75</v>
      </c>
      <c r="EB40" s="3" t="s">
        <v>76</v>
      </c>
      <c r="EC40" s="3" t="s">
        <v>0</v>
      </c>
      <c r="ED40" s="3" t="s">
        <v>39</v>
      </c>
      <c r="EE40" s="3" t="s">
        <v>40</v>
      </c>
      <c r="EF40" s="3" t="s">
        <v>41</v>
      </c>
      <c r="EG40" s="3" t="s">
        <v>42</v>
      </c>
      <c r="EH40" s="3" t="s">
        <v>43</v>
      </c>
      <c r="EI40" s="3" t="s">
        <v>44</v>
      </c>
      <c r="EJ40" s="3" t="s">
        <v>45</v>
      </c>
      <c r="EK40" s="3" t="s">
        <v>46</v>
      </c>
      <c r="EL40" s="17" t="s">
        <v>116</v>
      </c>
      <c r="EM40" s="3" t="s">
        <v>47</v>
      </c>
      <c r="EN40" s="3" t="s">
        <v>58</v>
      </c>
      <c r="EO40" s="3" t="s">
        <v>48</v>
      </c>
      <c r="EP40" s="3" t="s">
        <v>49</v>
      </c>
      <c r="EQ40" s="17" t="s">
        <v>115</v>
      </c>
      <c r="ER40" s="3" t="s">
        <v>50</v>
      </c>
      <c r="ES40" s="3" t="s">
        <v>51</v>
      </c>
      <c r="ET40" s="3" t="s">
        <v>59</v>
      </c>
      <c r="EU40" s="3" t="s">
        <v>52</v>
      </c>
      <c r="EV40" s="3" t="s">
        <v>53</v>
      </c>
      <c r="EW40" s="3" t="s">
        <v>54</v>
      </c>
      <c r="EX40" s="3" t="s">
        <v>55</v>
      </c>
      <c r="EY40" s="3" t="s">
        <v>56</v>
      </c>
      <c r="EZ40" s="3" t="s">
        <v>57</v>
      </c>
      <c r="FA40" s="3" t="s">
        <v>60</v>
      </c>
      <c r="FB40" s="3" t="s">
        <v>61</v>
      </c>
      <c r="FC40" s="3" t="s">
        <v>62</v>
      </c>
      <c r="FD40" s="3" t="s">
        <v>63</v>
      </c>
      <c r="FE40" s="3" t="s">
        <v>64</v>
      </c>
      <c r="FF40" s="3" t="s">
        <v>65</v>
      </c>
      <c r="FG40" s="3" t="s">
        <v>66</v>
      </c>
      <c r="FH40" s="17" t="s">
        <v>114</v>
      </c>
      <c r="FI40" s="3" t="s">
        <v>67</v>
      </c>
      <c r="FJ40" s="3" t="s">
        <v>68</v>
      </c>
      <c r="FK40" s="17" t="s">
        <v>117</v>
      </c>
      <c r="FL40" s="3" t="s">
        <v>69</v>
      </c>
      <c r="FM40" s="3" t="s">
        <v>70</v>
      </c>
      <c r="FN40" s="3" t="s">
        <v>71</v>
      </c>
      <c r="FO40" s="3" t="s">
        <v>72</v>
      </c>
      <c r="FP40" s="3" t="s">
        <v>73</v>
      </c>
      <c r="FQ40" s="3" t="s">
        <v>74</v>
      </c>
      <c r="FR40" s="3" t="s">
        <v>75</v>
      </c>
      <c r="FS40" s="3" t="s">
        <v>76</v>
      </c>
      <c r="FT40" s="3" t="s">
        <v>0</v>
      </c>
      <c r="FU40" s="3" t="s">
        <v>39</v>
      </c>
      <c r="FV40" s="3" t="s">
        <v>40</v>
      </c>
      <c r="FW40" s="3" t="s">
        <v>41</v>
      </c>
      <c r="FX40" s="3" t="s">
        <v>42</v>
      </c>
      <c r="FY40" s="3" t="s">
        <v>43</v>
      </c>
      <c r="FZ40" s="3" t="s">
        <v>44</v>
      </c>
      <c r="GA40" s="3" t="s">
        <v>45</v>
      </c>
      <c r="GB40" s="3" t="s">
        <v>46</v>
      </c>
      <c r="GC40" s="17" t="s">
        <v>116</v>
      </c>
      <c r="GD40" s="3" t="s">
        <v>47</v>
      </c>
      <c r="GE40" s="3" t="s">
        <v>58</v>
      </c>
      <c r="GF40" s="3" t="s">
        <v>48</v>
      </c>
      <c r="GG40" s="3" t="s">
        <v>49</v>
      </c>
      <c r="GH40" s="17" t="s">
        <v>115</v>
      </c>
      <c r="GI40" s="3" t="s">
        <v>50</v>
      </c>
      <c r="GJ40" s="3" t="s">
        <v>51</v>
      </c>
      <c r="GK40" s="3" t="s">
        <v>59</v>
      </c>
      <c r="GL40" s="3" t="s">
        <v>52</v>
      </c>
      <c r="GM40" s="3" t="s">
        <v>53</v>
      </c>
      <c r="GN40" s="3" t="s">
        <v>54</v>
      </c>
      <c r="GO40" s="3" t="s">
        <v>55</v>
      </c>
      <c r="GP40" s="3" t="s">
        <v>56</v>
      </c>
      <c r="GQ40" s="3" t="s">
        <v>57</v>
      </c>
      <c r="GR40" s="3" t="s">
        <v>60</v>
      </c>
      <c r="GS40" s="3" t="s">
        <v>61</v>
      </c>
      <c r="GT40" s="3" t="s">
        <v>62</v>
      </c>
      <c r="GU40" s="3" t="s">
        <v>63</v>
      </c>
      <c r="GV40" s="3" t="s">
        <v>64</v>
      </c>
      <c r="GW40" s="3" t="s">
        <v>65</v>
      </c>
      <c r="GX40" s="3" t="s">
        <v>66</v>
      </c>
      <c r="GY40" s="17" t="s">
        <v>114</v>
      </c>
      <c r="GZ40" s="3" t="s">
        <v>67</v>
      </c>
      <c r="HA40" s="3" t="s">
        <v>68</v>
      </c>
      <c r="HB40" s="17" t="s">
        <v>117</v>
      </c>
      <c r="HC40" s="3" t="s">
        <v>69</v>
      </c>
      <c r="HD40" s="3" t="s">
        <v>70</v>
      </c>
      <c r="HE40" s="3" t="s">
        <v>71</v>
      </c>
      <c r="HF40" s="3" t="s">
        <v>72</v>
      </c>
      <c r="HG40" s="3" t="s">
        <v>73</v>
      </c>
      <c r="HH40" s="3" t="s">
        <v>74</v>
      </c>
      <c r="HI40" s="3" t="s">
        <v>75</v>
      </c>
      <c r="HJ40" s="3" t="s">
        <v>76</v>
      </c>
    </row>
    <row r="41" spans="1:218" ht="57" customHeight="1">
      <c r="A41" s="72">
        <v>9003</v>
      </c>
      <c r="B41" s="82"/>
      <c r="C41" s="84" t="s">
        <v>102</v>
      </c>
      <c r="D41" s="81">
        <f>D42+D43+D44+D45+D46</f>
        <v>1936660.1399999997</v>
      </c>
      <c r="E41" s="81">
        <f t="shared" ref="E41:BP41" si="50">E42+E43+E44+E45+E46</f>
        <v>456272.60000000003</v>
      </c>
      <c r="F41" s="81">
        <f t="shared" si="50"/>
        <v>671778.89999999991</v>
      </c>
      <c r="G41" s="81">
        <f t="shared" si="50"/>
        <v>0</v>
      </c>
      <c r="H41" s="81">
        <f t="shared" si="50"/>
        <v>19285.91</v>
      </c>
      <c r="I41" s="81">
        <f t="shared" si="50"/>
        <v>0</v>
      </c>
      <c r="J41" s="81">
        <f t="shared" si="50"/>
        <v>113389.3</v>
      </c>
      <c r="K41" s="81">
        <f t="shared" si="50"/>
        <v>1355</v>
      </c>
      <c r="L41" s="81">
        <f t="shared" si="50"/>
        <v>47782.9</v>
      </c>
      <c r="M41" s="81">
        <f t="shared" si="50"/>
        <v>25915.99</v>
      </c>
      <c r="N41" s="81">
        <f t="shared" si="50"/>
        <v>0</v>
      </c>
      <c r="O41" s="81">
        <f t="shared" si="50"/>
        <v>10407.449999999999</v>
      </c>
      <c r="P41" s="81">
        <f t="shared" si="50"/>
        <v>0</v>
      </c>
      <c r="Q41" s="81">
        <f t="shared" si="50"/>
        <v>22266.95</v>
      </c>
      <c r="R41" s="81">
        <f t="shared" si="50"/>
        <v>2500</v>
      </c>
      <c r="S41" s="81">
        <f t="shared" si="50"/>
        <v>495</v>
      </c>
      <c r="T41" s="81">
        <f t="shared" si="50"/>
        <v>49005.599999999999</v>
      </c>
      <c r="U41" s="81">
        <f t="shared" si="50"/>
        <v>0</v>
      </c>
      <c r="V41" s="81">
        <f t="shared" si="50"/>
        <v>29591.1</v>
      </c>
      <c r="W41" s="81">
        <f t="shared" si="50"/>
        <v>20268.2</v>
      </c>
      <c r="X41" s="81">
        <f t="shared" si="50"/>
        <v>4295</v>
      </c>
      <c r="Y41" s="81">
        <f t="shared" si="50"/>
        <v>32278</v>
      </c>
      <c r="Z41" s="81">
        <f t="shared" si="50"/>
        <v>14468.4</v>
      </c>
      <c r="AA41" s="81">
        <f t="shared" si="50"/>
        <v>98572.45</v>
      </c>
      <c r="AB41" s="81">
        <f t="shared" si="50"/>
        <v>92715</v>
      </c>
      <c r="AC41" s="81">
        <f t="shared" si="50"/>
        <v>0</v>
      </c>
      <c r="AD41" s="81">
        <f t="shared" si="50"/>
        <v>977.8</v>
      </c>
      <c r="AE41" s="81">
        <f t="shared" si="50"/>
        <v>6082.7</v>
      </c>
      <c r="AF41" s="81">
        <f t="shared" si="50"/>
        <v>7016</v>
      </c>
      <c r="AG41" s="81">
        <f t="shared" si="50"/>
        <v>0</v>
      </c>
      <c r="AH41" s="81">
        <f t="shared" si="50"/>
        <v>0</v>
      </c>
      <c r="AI41" s="81">
        <f t="shared" si="50"/>
        <v>0</v>
      </c>
      <c r="AJ41" s="81">
        <f t="shared" si="50"/>
        <v>0</v>
      </c>
      <c r="AK41" s="81">
        <f t="shared" si="50"/>
        <v>1130.0999999999999</v>
      </c>
      <c r="AL41" s="81">
        <f t="shared" si="50"/>
        <v>142000</v>
      </c>
      <c r="AM41" s="81">
        <f t="shared" si="50"/>
        <v>16558.900000000001</v>
      </c>
      <c r="AN41" s="81">
        <f t="shared" si="50"/>
        <v>0</v>
      </c>
      <c r="AO41" s="81">
        <f t="shared" si="50"/>
        <v>0</v>
      </c>
      <c r="AP41" s="81">
        <f t="shared" si="50"/>
        <v>0</v>
      </c>
      <c r="AQ41" s="81">
        <f t="shared" si="50"/>
        <v>0</v>
      </c>
      <c r="AR41" s="81" t="e">
        <f>AR42+AR45+AR44+#REF!+AR46</f>
        <v>#REF!</v>
      </c>
      <c r="AS41" s="81" t="e">
        <f>AS42+AS45+AS44+#REF!+AS46</f>
        <v>#REF!</v>
      </c>
      <c r="AT41" s="81" t="e">
        <f>AT42+AT45+AT44+#REF!+AT46</f>
        <v>#REF!</v>
      </c>
      <c r="AU41" s="81">
        <f t="shared" si="50"/>
        <v>1798401.6</v>
      </c>
      <c r="AV41" s="81">
        <f t="shared" si="50"/>
        <v>409808.39999999997</v>
      </c>
      <c r="AW41" s="81">
        <f t="shared" si="50"/>
        <v>561269.30000000005</v>
      </c>
      <c r="AX41" s="81">
        <f t="shared" si="50"/>
        <v>0</v>
      </c>
      <c r="AY41" s="81">
        <f t="shared" si="50"/>
        <v>11500</v>
      </c>
      <c r="AZ41" s="81">
        <f t="shared" si="50"/>
        <v>0</v>
      </c>
      <c r="BA41" s="81">
        <f t="shared" si="50"/>
        <v>137135</v>
      </c>
      <c r="BB41" s="81">
        <f t="shared" si="50"/>
        <v>1435</v>
      </c>
      <c r="BC41" s="81">
        <f t="shared" si="50"/>
        <v>51000</v>
      </c>
      <c r="BD41" s="81">
        <f t="shared" si="50"/>
        <v>25920</v>
      </c>
      <c r="BE41" s="81">
        <f t="shared" si="50"/>
        <v>0</v>
      </c>
      <c r="BF41" s="81">
        <f t="shared" si="50"/>
        <v>10500</v>
      </c>
      <c r="BG41" s="81">
        <f t="shared" si="50"/>
        <v>0</v>
      </c>
      <c r="BH41" s="81">
        <f t="shared" si="50"/>
        <v>55423.5</v>
      </c>
      <c r="BI41" s="81">
        <f t="shared" si="50"/>
        <v>0</v>
      </c>
      <c r="BJ41" s="81">
        <f t="shared" si="50"/>
        <v>0</v>
      </c>
      <c r="BK41" s="81">
        <f t="shared" si="50"/>
        <v>50000</v>
      </c>
      <c r="BL41" s="81">
        <f t="shared" si="50"/>
        <v>0</v>
      </c>
      <c r="BM41" s="81">
        <f t="shared" si="50"/>
        <v>27500</v>
      </c>
      <c r="BN41" s="81">
        <f t="shared" si="50"/>
        <v>21000</v>
      </c>
      <c r="BO41" s="81">
        <f t="shared" si="50"/>
        <v>3600</v>
      </c>
      <c r="BP41" s="81">
        <f t="shared" si="50"/>
        <v>22799</v>
      </c>
      <c r="BQ41" s="81">
        <f t="shared" ref="BQ41:EB41" si="51">BQ42+BQ43+BQ44+BQ45+BQ46</f>
        <v>21200</v>
      </c>
      <c r="BR41" s="81">
        <f t="shared" si="51"/>
        <v>65753</v>
      </c>
      <c r="BS41" s="81">
        <f t="shared" si="51"/>
        <v>39990</v>
      </c>
      <c r="BT41" s="81">
        <f t="shared" si="51"/>
        <v>0</v>
      </c>
      <c r="BU41" s="81">
        <f t="shared" si="51"/>
        <v>2180</v>
      </c>
      <c r="BV41" s="81">
        <f t="shared" si="51"/>
        <v>3275</v>
      </c>
      <c r="BW41" s="81">
        <f t="shared" si="51"/>
        <v>8700</v>
      </c>
      <c r="BX41" s="81">
        <f t="shared" si="51"/>
        <v>0</v>
      </c>
      <c r="BY41" s="81">
        <f t="shared" si="51"/>
        <v>0</v>
      </c>
      <c r="BZ41" s="81">
        <f t="shared" si="51"/>
        <v>0</v>
      </c>
      <c r="CA41" s="81">
        <f t="shared" si="51"/>
        <v>0</v>
      </c>
      <c r="CB41" s="81">
        <f t="shared" si="51"/>
        <v>1358</v>
      </c>
      <c r="CC41" s="81">
        <f t="shared" si="51"/>
        <v>25000</v>
      </c>
      <c r="CD41" s="81">
        <f t="shared" si="51"/>
        <v>20000</v>
      </c>
      <c r="CE41" s="81">
        <f t="shared" si="51"/>
        <v>180591.7</v>
      </c>
      <c r="CF41" s="81">
        <f t="shared" si="51"/>
        <v>0</v>
      </c>
      <c r="CG41" s="81">
        <f t="shared" si="51"/>
        <v>0</v>
      </c>
      <c r="CH41" s="81">
        <f t="shared" si="51"/>
        <v>0</v>
      </c>
      <c r="CI41" s="81">
        <f t="shared" si="51"/>
        <v>41463.699999999997</v>
      </c>
      <c r="CJ41" s="81">
        <f t="shared" si="51"/>
        <v>0</v>
      </c>
      <c r="CK41" s="81">
        <f t="shared" si="51"/>
        <v>0</v>
      </c>
      <c r="CL41" s="81">
        <f t="shared" si="51"/>
        <v>1665649.7000000002</v>
      </c>
      <c r="CM41" s="81">
        <f t="shared" si="51"/>
        <v>419642.39999999997</v>
      </c>
      <c r="CN41" s="81">
        <f t="shared" si="51"/>
        <v>715688</v>
      </c>
      <c r="CO41" s="81">
        <f t="shared" si="51"/>
        <v>0</v>
      </c>
      <c r="CP41" s="81">
        <f t="shared" si="51"/>
        <v>0</v>
      </c>
      <c r="CQ41" s="81">
        <f t="shared" si="51"/>
        <v>0</v>
      </c>
      <c r="CR41" s="81">
        <f t="shared" si="51"/>
        <v>108102</v>
      </c>
      <c r="CS41" s="81">
        <f t="shared" si="51"/>
        <v>1260</v>
      </c>
      <c r="CT41" s="81">
        <f t="shared" si="51"/>
        <v>61002</v>
      </c>
      <c r="CU41" s="81">
        <f t="shared" si="51"/>
        <v>25920</v>
      </c>
      <c r="CV41" s="81">
        <f t="shared" si="51"/>
        <v>0</v>
      </c>
      <c r="CW41" s="81">
        <f t="shared" si="51"/>
        <v>10500</v>
      </c>
      <c r="CX41" s="81">
        <f t="shared" si="51"/>
        <v>0</v>
      </c>
      <c r="CY41" s="81">
        <f t="shared" si="51"/>
        <v>28123.5</v>
      </c>
      <c r="CZ41" s="81">
        <f t="shared" si="51"/>
        <v>0</v>
      </c>
      <c r="DA41" s="81">
        <f t="shared" si="51"/>
        <v>2000</v>
      </c>
      <c r="DB41" s="81">
        <f t="shared" si="51"/>
        <v>50000</v>
      </c>
      <c r="DC41" s="81">
        <f t="shared" si="51"/>
        <v>0</v>
      </c>
      <c r="DD41" s="81">
        <f t="shared" si="51"/>
        <v>23000</v>
      </c>
      <c r="DE41" s="81">
        <f t="shared" si="51"/>
        <v>21000</v>
      </c>
      <c r="DF41" s="81">
        <f t="shared" si="51"/>
        <v>3600</v>
      </c>
      <c r="DG41" s="81">
        <f t="shared" si="51"/>
        <v>10000</v>
      </c>
      <c r="DH41" s="81">
        <f t="shared" si="51"/>
        <v>17640</v>
      </c>
      <c r="DI41" s="81">
        <f t="shared" si="51"/>
        <v>36051</v>
      </c>
      <c r="DJ41" s="81">
        <f t="shared" si="51"/>
        <v>40089.800000000003</v>
      </c>
      <c r="DK41" s="81">
        <f t="shared" si="51"/>
        <v>0</v>
      </c>
      <c r="DL41" s="81">
        <f t="shared" si="51"/>
        <v>2180</v>
      </c>
      <c r="DM41" s="81">
        <f t="shared" si="51"/>
        <v>7555</v>
      </c>
      <c r="DN41" s="81">
        <f t="shared" si="51"/>
        <v>6000</v>
      </c>
      <c r="DO41" s="81">
        <f t="shared" si="51"/>
        <v>0</v>
      </c>
      <c r="DP41" s="81">
        <f t="shared" si="51"/>
        <v>0</v>
      </c>
      <c r="DQ41" s="81">
        <f t="shared" si="51"/>
        <v>0</v>
      </c>
      <c r="DR41" s="81">
        <f t="shared" si="51"/>
        <v>0</v>
      </c>
      <c r="DS41" s="81">
        <f t="shared" si="51"/>
        <v>1896</v>
      </c>
      <c r="DT41" s="81">
        <f t="shared" si="51"/>
        <v>25000</v>
      </c>
      <c r="DU41" s="81">
        <f t="shared" si="51"/>
        <v>20000</v>
      </c>
      <c r="DV41" s="81">
        <f t="shared" si="51"/>
        <v>0</v>
      </c>
      <c r="DW41" s="81">
        <f t="shared" si="51"/>
        <v>0</v>
      </c>
      <c r="DX41" s="81">
        <f t="shared" si="51"/>
        <v>0</v>
      </c>
      <c r="DY41" s="81">
        <f t="shared" si="51"/>
        <v>0</v>
      </c>
      <c r="DZ41" s="81">
        <f t="shared" si="51"/>
        <v>29400</v>
      </c>
      <c r="EA41" s="81">
        <f t="shared" si="51"/>
        <v>0</v>
      </c>
      <c r="EB41" s="81">
        <f t="shared" si="51"/>
        <v>0</v>
      </c>
      <c r="EC41" s="81">
        <f t="shared" ref="EC41:GN41" si="52">EC42+EC43+EC44+EC45+EC46</f>
        <v>1681353.5000000002</v>
      </c>
      <c r="ED41" s="81">
        <f t="shared" si="52"/>
        <v>419642.39999999997</v>
      </c>
      <c r="EE41" s="81">
        <f t="shared" si="52"/>
        <v>728958.1</v>
      </c>
      <c r="EF41" s="81">
        <f t="shared" si="52"/>
        <v>0</v>
      </c>
      <c r="EG41" s="81">
        <f t="shared" si="52"/>
        <v>0</v>
      </c>
      <c r="EH41" s="81">
        <f t="shared" si="52"/>
        <v>0</v>
      </c>
      <c r="EI41" s="81">
        <f t="shared" si="52"/>
        <v>118912.2</v>
      </c>
      <c r="EJ41" s="81">
        <f t="shared" si="52"/>
        <v>1386</v>
      </c>
      <c r="EK41" s="81">
        <f t="shared" si="52"/>
        <v>61002</v>
      </c>
      <c r="EL41" s="81">
        <f t="shared" si="52"/>
        <v>25920</v>
      </c>
      <c r="EM41" s="81">
        <f t="shared" si="52"/>
        <v>0</v>
      </c>
      <c r="EN41" s="81">
        <f t="shared" si="52"/>
        <v>10000</v>
      </c>
      <c r="EO41" s="81">
        <f t="shared" si="52"/>
        <v>0</v>
      </c>
      <c r="EP41" s="81">
        <f t="shared" si="52"/>
        <v>30935.9</v>
      </c>
      <c r="EQ41" s="81">
        <f t="shared" si="52"/>
        <v>0</v>
      </c>
      <c r="ER41" s="81">
        <f t="shared" si="52"/>
        <v>2000</v>
      </c>
      <c r="ES41" s="81">
        <f t="shared" si="52"/>
        <v>50000</v>
      </c>
      <c r="ET41" s="81">
        <f t="shared" si="52"/>
        <v>0</v>
      </c>
      <c r="EU41" s="81">
        <f t="shared" si="52"/>
        <v>23000</v>
      </c>
      <c r="EV41" s="81">
        <f t="shared" si="52"/>
        <v>21000</v>
      </c>
      <c r="EW41" s="81">
        <f t="shared" si="52"/>
        <v>3600</v>
      </c>
      <c r="EX41" s="81">
        <f t="shared" si="52"/>
        <v>10000</v>
      </c>
      <c r="EY41" s="81">
        <f t="shared" si="52"/>
        <v>9504</v>
      </c>
      <c r="EZ41" s="81">
        <f t="shared" si="52"/>
        <v>39656.1</v>
      </c>
      <c r="FA41" s="81">
        <f t="shared" si="52"/>
        <v>44098.8</v>
      </c>
      <c r="FB41" s="81">
        <f t="shared" si="52"/>
        <v>0</v>
      </c>
      <c r="FC41" s="81">
        <f t="shared" si="52"/>
        <v>2398</v>
      </c>
      <c r="FD41" s="81">
        <f t="shared" si="52"/>
        <v>0</v>
      </c>
      <c r="FE41" s="81">
        <f t="shared" si="52"/>
        <v>6000</v>
      </c>
      <c r="FF41" s="81">
        <f t="shared" si="52"/>
        <v>0</v>
      </c>
      <c r="FG41" s="81">
        <f t="shared" si="52"/>
        <v>0</v>
      </c>
      <c r="FH41" s="81">
        <f t="shared" si="52"/>
        <v>0</v>
      </c>
      <c r="FI41" s="81">
        <f t="shared" si="52"/>
        <v>0</v>
      </c>
      <c r="FJ41" s="81">
        <f t="shared" si="52"/>
        <v>1500</v>
      </c>
      <c r="FK41" s="81">
        <f t="shared" si="52"/>
        <v>25000</v>
      </c>
      <c r="FL41" s="81">
        <f t="shared" si="52"/>
        <v>20000</v>
      </c>
      <c r="FM41" s="81">
        <f t="shared" si="52"/>
        <v>0</v>
      </c>
      <c r="FN41" s="81">
        <f t="shared" si="52"/>
        <v>0</v>
      </c>
      <c r="FO41" s="81">
        <f t="shared" si="52"/>
        <v>0</v>
      </c>
      <c r="FP41" s="81">
        <f t="shared" si="52"/>
        <v>0</v>
      </c>
      <c r="FQ41" s="81">
        <f t="shared" si="52"/>
        <v>26840</v>
      </c>
      <c r="FR41" s="81">
        <f t="shared" si="52"/>
        <v>0</v>
      </c>
      <c r="FS41" s="81">
        <f t="shared" si="52"/>
        <v>0</v>
      </c>
      <c r="FT41" s="81">
        <f t="shared" si="52"/>
        <v>1698397.9</v>
      </c>
      <c r="FU41" s="81">
        <f t="shared" si="52"/>
        <v>419642.39999999997</v>
      </c>
      <c r="FV41" s="81">
        <f t="shared" si="52"/>
        <v>733619.8</v>
      </c>
      <c r="FW41" s="81">
        <f t="shared" si="52"/>
        <v>0</v>
      </c>
      <c r="FX41" s="81">
        <f t="shared" si="52"/>
        <v>0</v>
      </c>
      <c r="FY41" s="81">
        <f t="shared" si="52"/>
        <v>0</v>
      </c>
      <c r="FZ41" s="81">
        <f t="shared" si="52"/>
        <v>124857.8</v>
      </c>
      <c r="GA41" s="81">
        <f t="shared" si="52"/>
        <v>1455.3</v>
      </c>
      <c r="GB41" s="81">
        <f t="shared" si="52"/>
        <v>61002</v>
      </c>
      <c r="GC41" s="81">
        <f t="shared" si="52"/>
        <v>25920</v>
      </c>
      <c r="GD41" s="81">
        <f t="shared" si="52"/>
        <v>0</v>
      </c>
      <c r="GE41" s="81">
        <f t="shared" si="52"/>
        <v>10000</v>
      </c>
      <c r="GF41" s="81">
        <f t="shared" si="52"/>
        <v>0</v>
      </c>
      <c r="GG41" s="81">
        <f t="shared" si="52"/>
        <v>32482.6</v>
      </c>
      <c r="GH41" s="81">
        <f t="shared" si="52"/>
        <v>0</v>
      </c>
      <c r="GI41" s="81">
        <f t="shared" si="52"/>
        <v>2000</v>
      </c>
      <c r="GJ41" s="81">
        <f t="shared" si="52"/>
        <v>50000</v>
      </c>
      <c r="GK41" s="81">
        <f t="shared" si="52"/>
        <v>0</v>
      </c>
      <c r="GL41" s="81">
        <f t="shared" si="52"/>
        <v>23000</v>
      </c>
      <c r="GM41" s="81">
        <f t="shared" si="52"/>
        <v>21000</v>
      </c>
      <c r="GN41" s="81">
        <f t="shared" si="52"/>
        <v>3600</v>
      </c>
      <c r="GO41" s="81">
        <f t="shared" ref="GO41:HJ41" si="53">GO42+GO43+GO44+GO45+GO46</f>
        <v>10000</v>
      </c>
      <c r="GP41" s="81">
        <f t="shared" si="53"/>
        <v>9979.2000000000007</v>
      </c>
      <c r="GQ41" s="81">
        <f t="shared" si="53"/>
        <v>41638.9</v>
      </c>
      <c r="GR41" s="81">
        <f t="shared" si="53"/>
        <v>45000</v>
      </c>
      <c r="GS41" s="81">
        <f t="shared" si="53"/>
        <v>0</v>
      </c>
      <c r="GT41" s="81">
        <f t="shared" si="53"/>
        <v>2517.9</v>
      </c>
      <c r="GU41" s="81">
        <f t="shared" si="53"/>
        <v>0</v>
      </c>
      <c r="GV41" s="81">
        <f t="shared" si="53"/>
        <v>6000</v>
      </c>
      <c r="GW41" s="81">
        <f t="shared" si="53"/>
        <v>0</v>
      </c>
      <c r="GX41" s="81">
        <f t="shared" si="53"/>
        <v>0</v>
      </c>
      <c r="GY41" s="81">
        <f t="shared" si="53"/>
        <v>0</v>
      </c>
      <c r="GZ41" s="81">
        <f t="shared" si="53"/>
        <v>0</v>
      </c>
      <c r="HA41" s="81">
        <f t="shared" si="53"/>
        <v>1500</v>
      </c>
      <c r="HB41" s="81">
        <f t="shared" si="53"/>
        <v>25000</v>
      </c>
      <c r="HC41" s="81">
        <f t="shared" si="53"/>
        <v>20000</v>
      </c>
      <c r="HD41" s="81">
        <f t="shared" si="53"/>
        <v>0</v>
      </c>
      <c r="HE41" s="81">
        <f t="shared" si="53"/>
        <v>0</v>
      </c>
      <c r="HF41" s="81">
        <f t="shared" si="53"/>
        <v>0</v>
      </c>
      <c r="HG41" s="81">
        <f t="shared" si="53"/>
        <v>0</v>
      </c>
      <c r="HH41" s="81">
        <f t="shared" si="53"/>
        <v>28182</v>
      </c>
      <c r="HI41" s="81">
        <f t="shared" si="53"/>
        <v>0</v>
      </c>
      <c r="HJ41" s="81">
        <f t="shared" si="53"/>
        <v>0</v>
      </c>
    </row>
    <row r="42" spans="1:218" ht="63" customHeight="1">
      <c r="A42" s="73"/>
      <c r="B42" s="7">
        <v>11001</v>
      </c>
      <c r="C42" s="19" t="s">
        <v>103</v>
      </c>
      <c r="D42" s="81">
        <f t="shared" si="35"/>
        <v>335274.2</v>
      </c>
      <c r="E42" s="5"/>
      <c r="F42" s="5">
        <v>331062.09999999998</v>
      </c>
      <c r="G42" s="5"/>
      <c r="H42" s="5"/>
      <c r="I42" s="5"/>
      <c r="J42" s="5"/>
      <c r="K42" s="5"/>
      <c r="L42" s="5"/>
      <c r="M42" s="18"/>
      <c r="N42" s="5"/>
      <c r="O42" s="5">
        <v>1318.4</v>
      </c>
      <c r="P42" s="5"/>
      <c r="Q42" s="5"/>
      <c r="R42" s="18"/>
      <c r="S42" s="5"/>
      <c r="T42" s="5"/>
      <c r="U42" s="5"/>
      <c r="V42" s="5">
        <v>2893.7</v>
      </c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18"/>
      <c r="AJ42" s="5"/>
      <c r="AK42" s="5"/>
      <c r="AL42" s="18"/>
      <c r="AM42" s="5"/>
      <c r="AN42" s="5"/>
      <c r="AO42" s="5"/>
      <c r="AP42" s="5"/>
      <c r="AQ42" s="5"/>
      <c r="AR42" s="5"/>
      <c r="AS42" s="5"/>
      <c r="AT42" s="5"/>
      <c r="AU42" s="81">
        <f t="shared" ref="AU42:AU46" si="54">SUM(AV42:CK42)</f>
        <v>325546.3</v>
      </c>
      <c r="AV42" s="5"/>
      <c r="AW42" s="5">
        <v>225263.3</v>
      </c>
      <c r="AX42" s="5"/>
      <c r="AY42" s="5"/>
      <c r="AZ42" s="5"/>
      <c r="BA42" s="5"/>
      <c r="BB42" s="5"/>
      <c r="BC42" s="5"/>
      <c r="BD42" s="18"/>
      <c r="BE42" s="5"/>
      <c r="BF42" s="5">
        <v>2500</v>
      </c>
      <c r="BG42" s="5"/>
      <c r="BH42" s="5">
        <v>7300</v>
      </c>
      <c r="BI42" s="18"/>
      <c r="BJ42" s="5"/>
      <c r="BK42" s="5"/>
      <c r="BL42" s="5"/>
      <c r="BM42" s="5">
        <v>4500</v>
      </c>
      <c r="BN42" s="5"/>
      <c r="BO42" s="5"/>
      <c r="BP42" s="5"/>
      <c r="BQ42" s="5">
        <v>1200</v>
      </c>
      <c r="BR42" s="5"/>
      <c r="BS42" s="5"/>
      <c r="BT42" s="5"/>
      <c r="BU42" s="5"/>
      <c r="BV42" s="5"/>
      <c r="BW42" s="5"/>
      <c r="BX42" s="5"/>
      <c r="BY42" s="5"/>
      <c r="BZ42" s="18"/>
      <c r="CA42" s="5"/>
      <c r="CB42" s="5"/>
      <c r="CC42" s="18"/>
      <c r="CD42" s="5"/>
      <c r="CE42" s="5">
        <v>84783</v>
      </c>
      <c r="CF42" s="5"/>
      <c r="CG42" s="5"/>
      <c r="CH42" s="5"/>
      <c r="CI42" s="5"/>
      <c r="CJ42" s="5"/>
      <c r="CK42" s="5"/>
      <c r="CL42" s="81">
        <f t="shared" si="48"/>
        <v>325072.59999999998</v>
      </c>
      <c r="CM42" s="5"/>
      <c r="CN42" s="5">
        <v>319572.59999999998</v>
      </c>
      <c r="CO42" s="5"/>
      <c r="CP42" s="5"/>
      <c r="CQ42" s="5"/>
      <c r="CR42" s="5"/>
      <c r="CS42" s="5"/>
      <c r="CT42" s="5"/>
      <c r="CU42" s="18"/>
      <c r="CV42" s="5"/>
      <c r="CW42" s="5">
        <v>2500</v>
      </c>
      <c r="CX42" s="5"/>
      <c r="CY42" s="5"/>
      <c r="CZ42" s="18"/>
      <c r="DA42" s="5"/>
      <c r="DB42" s="5"/>
      <c r="DC42" s="5"/>
      <c r="DD42" s="5">
        <v>3000</v>
      </c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18"/>
      <c r="DR42" s="5"/>
      <c r="DS42" s="5"/>
      <c r="DT42" s="18"/>
      <c r="DU42" s="5"/>
      <c r="DV42" s="5"/>
      <c r="DW42" s="5"/>
      <c r="DX42" s="5"/>
      <c r="DY42" s="5"/>
      <c r="DZ42" s="5"/>
      <c r="EA42" s="5"/>
      <c r="EB42" s="5"/>
      <c r="EC42" s="81">
        <f t="shared" si="49"/>
        <v>332885</v>
      </c>
      <c r="ED42" s="5"/>
      <c r="EE42" s="5">
        <v>327885</v>
      </c>
      <c r="EF42" s="5"/>
      <c r="EG42" s="5"/>
      <c r="EH42" s="5"/>
      <c r="EI42" s="5"/>
      <c r="EJ42" s="5"/>
      <c r="EK42" s="5"/>
      <c r="EL42" s="18"/>
      <c r="EM42" s="5"/>
      <c r="EN42" s="5">
        <v>2000</v>
      </c>
      <c r="EO42" s="5"/>
      <c r="EP42" s="5"/>
      <c r="EQ42" s="18"/>
      <c r="ER42" s="5"/>
      <c r="ES42" s="5"/>
      <c r="ET42" s="5"/>
      <c r="EU42" s="5">
        <v>3000</v>
      </c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18"/>
      <c r="FI42" s="5"/>
      <c r="FJ42" s="5"/>
      <c r="FK42" s="18"/>
      <c r="FL42" s="5"/>
      <c r="FM42" s="5"/>
      <c r="FN42" s="5"/>
      <c r="FO42" s="5"/>
      <c r="FP42" s="5"/>
      <c r="FQ42" s="5"/>
      <c r="FR42" s="5"/>
      <c r="FS42" s="5"/>
      <c r="FT42" s="81">
        <f t="shared" si="43"/>
        <v>337546.7</v>
      </c>
      <c r="FU42" s="5"/>
      <c r="FV42" s="5">
        <v>332546.7</v>
      </c>
      <c r="FW42" s="5"/>
      <c r="FX42" s="5"/>
      <c r="FY42" s="5"/>
      <c r="FZ42" s="5"/>
      <c r="GA42" s="5"/>
      <c r="GB42" s="5"/>
      <c r="GC42" s="18"/>
      <c r="GD42" s="5"/>
      <c r="GE42" s="5">
        <v>2000</v>
      </c>
      <c r="GF42" s="5"/>
      <c r="GG42" s="5"/>
      <c r="GH42" s="18"/>
      <c r="GI42" s="5"/>
      <c r="GJ42" s="5"/>
      <c r="GK42" s="5"/>
      <c r="GL42" s="5">
        <v>3000</v>
      </c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18"/>
      <c r="GZ42" s="5"/>
      <c r="HA42" s="5"/>
      <c r="HB42" s="18"/>
      <c r="HC42" s="5"/>
      <c r="HD42" s="5"/>
      <c r="HE42" s="5"/>
      <c r="HF42" s="5"/>
      <c r="HG42" s="5"/>
      <c r="HH42" s="5"/>
      <c r="HI42" s="5"/>
      <c r="HJ42" s="5"/>
    </row>
    <row r="43" spans="1:218" s="25" customFormat="1" ht="65.25" customHeight="1">
      <c r="A43" s="73"/>
      <c r="B43" s="21">
        <v>11002</v>
      </c>
      <c r="C43" s="22" t="s">
        <v>104</v>
      </c>
      <c r="D43" s="81">
        <f t="shared" si="35"/>
        <v>1500131.5499999998</v>
      </c>
      <c r="E43" s="23">
        <v>412834.7</v>
      </c>
      <c r="F43" s="23">
        <v>340716.79999999999</v>
      </c>
      <c r="G43" s="23"/>
      <c r="H43" s="23">
        <v>19285.91</v>
      </c>
      <c r="I43" s="23"/>
      <c r="J43" s="23">
        <v>113389.3</v>
      </c>
      <c r="K43" s="23">
        <v>1355</v>
      </c>
      <c r="L43" s="23">
        <v>47782.9</v>
      </c>
      <c r="M43" s="24">
        <v>25915.99</v>
      </c>
      <c r="N43" s="23"/>
      <c r="O43" s="23">
        <v>9089.0499999999993</v>
      </c>
      <c r="P43" s="23"/>
      <c r="Q43" s="23">
        <v>22266.95</v>
      </c>
      <c r="R43" s="24"/>
      <c r="S43" s="23">
        <v>495</v>
      </c>
      <c r="T43" s="23">
        <v>49005.599999999999</v>
      </c>
      <c r="U43" s="23"/>
      <c r="V43" s="23">
        <v>21631.8</v>
      </c>
      <c r="W43" s="23">
        <v>20268.2</v>
      </c>
      <c r="X43" s="23">
        <v>4295</v>
      </c>
      <c r="Y43" s="23">
        <v>32278</v>
      </c>
      <c r="Z43" s="23">
        <v>14468.4</v>
      </c>
      <c r="AA43" s="23">
        <v>98572.45</v>
      </c>
      <c r="AB43" s="23">
        <v>92715</v>
      </c>
      <c r="AC43" s="23">
        <v>0</v>
      </c>
      <c r="AD43" s="23">
        <v>977.8</v>
      </c>
      <c r="AE43" s="23">
        <v>6082.7</v>
      </c>
      <c r="AF43" s="23">
        <v>7016</v>
      </c>
      <c r="AG43" s="23"/>
      <c r="AH43" s="23"/>
      <c r="AI43" s="24"/>
      <c r="AJ43" s="23"/>
      <c r="AK43" s="23">
        <v>1130.0999999999999</v>
      </c>
      <c r="AL43" s="24">
        <v>142000</v>
      </c>
      <c r="AM43" s="23">
        <v>16558.900000000001</v>
      </c>
      <c r="AN43" s="23"/>
      <c r="AO43" s="23"/>
      <c r="AP43" s="23"/>
      <c r="AQ43" s="23"/>
      <c r="AR43" s="87"/>
      <c r="AS43" s="87"/>
      <c r="AT43" s="87"/>
      <c r="AU43" s="81">
        <f t="shared" si="54"/>
        <v>1404735</v>
      </c>
      <c r="AV43" s="23">
        <v>386151.8</v>
      </c>
      <c r="AW43" s="23">
        <v>336006</v>
      </c>
      <c r="AX43" s="23"/>
      <c r="AY43" s="23">
        <v>11500</v>
      </c>
      <c r="AZ43" s="23"/>
      <c r="BA43" s="23">
        <v>137135</v>
      </c>
      <c r="BB43" s="23">
        <v>1435</v>
      </c>
      <c r="BC43" s="23">
        <v>51000</v>
      </c>
      <c r="BD43" s="24">
        <v>25920</v>
      </c>
      <c r="BE43" s="23"/>
      <c r="BF43" s="23">
        <v>8000</v>
      </c>
      <c r="BG43" s="23"/>
      <c r="BH43" s="23">
        <v>48123.5</v>
      </c>
      <c r="BI43" s="24"/>
      <c r="BJ43" s="23"/>
      <c r="BK43" s="23">
        <v>50000</v>
      </c>
      <c r="BL43" s="23"/>
      <c r="BM43" s="23">
        <v>20000</v>
      </c>
      <c r="BN43" s="23">
        <v>21000</v>
      </c>
      <c r="BO43" s="23">
        <v>3600</v>
      </c>
      <c r="BP43" s="23">
        <v>22799</v>
      </c>
      <c r="BQ43" s="23">
        <v>20000</v>
      </c>
      <c r="BR43" s="23">
        <v>65753</v>
      </c>
      <c r="BS43" s="23">
        <v>39990</v>
      </c>
      <c r="BT43" s="23"/>
      <c r="BU43" s="23">
        <v>2180</v>
      </c>
      <c r="BV43" s="23">
        <v>3275</v>
      </c>
      <c r="BW43" s="23">
        <v>8700</v>
      </c>
      <c r="BX43" s="23"/>
      <c r="BY43" s="23"/>
      <c r="BZ43" s="24"/>
      <c r="CA43" s="23"/>
      <c r="CB43" s="23">
        <v>1358</v>
      </c>
      <c r="CC43" s="24">
        <v>25000</v>
      </c>
      <c r="CD43" s="23">
        <v>20000</v>
      </c>
      <c r="CE43" s="23">
        <v>95808.7</v>
      </c>
      <c r="CF43" s="23"/>
      <c r="CG43" s="23"/>
      <c r="CH43" s="23"/>
      <c r="CI43" s="23"/>
      <c r="CJ43" s="23"/>
      <c r="CK43" s="23"/>
      <c r="CL43" s="81">
        <f t="shared" si="48"/>
        <v>1277686.5</v>
      </c>
      <c r="CM43" s="23">
        <v>386151.8</v>
      </c>
      <c r="CN43" s="23">
        <v>396115.4</v>
      </c>
      <c r="CO43" s="23"/>
      <c r="CP43" s="23"/>
      <c r="CQ43" s="23">
        <v>0</v>
      </c>
      <c r="CR43" s="23">
        <v>108102</v>
      </c>
      <c r="CS43" s="23">
        <v>1260</v>
      </c>
      <c r="CT43" s="23">
        <v>61002</v>
      </c>
      <c r="CU43" s="24">
        <v>25920</v>
      </c>
      <c r="CV43" s="23"/>
      <c r="CW43" s="23">
        <v>8000</v>
      </c>
      <c r="CX43" s="23"/>
      <c r="CY43" s="23">
        <v>28123.5</v>
      </c>
      <c r="CZ43" s="24"/>
      <c r="DA43" s="23">
        <v>2000</v>
      </c>
      <c r="DB43" s="23">
        <v>50000</v>
      </c>
      <c r="DC43" s="23"/>
      <c r="DD43" s="23">
        <v>20000</v>
      </c>
      <c r="DE43" s="23">
        <v>21000</v>
      </c>
      <c r="DF43" s="23">
        <v>3600</v>
      </c>
      <c r="DG43" s="23">
        <v>10000</v>
      </c>
      <c r="DH43" s="23">
        <v>17640</v>
      </c>
      <c r="DI43" s="23">
        <v>36051</v>
      </c>
      <c r="DJ43" s="23">
        <v>40089.800000000003</v>
      </c>
      <c r="DK43" s="23"/>
      <c r="DL43" s="23">
        <v>2180</v>
      </c>
      <c r="DM43" s="23">
        <v>7555</v>
      </c>
      <c r="DN43" s="23">
        <v>6000</v>
      </c>
      <c r="DO43" s="23"/>
      <c r="DP43" s="23"/>
      <c r="DQ43" s="24"/>
      <c r="DR43" s="23"/>
      <c r="DS43" s="23">
        <v>1896</v>
      </c>
      <c r="DT43" s="24">
        <v>25000</v>
      </c>
      <c r="DU43" s="23">
        <v>20000</v>
      </c>
      <c r="DV43" s="23"/>
      <c r="DW43" s="23"/>
      <c r="DX43" s="23"/>
      <c r="DY43" s="23"/>
      <c r="DZ43" s="23"/>
      <c r="EA43" s="23"/>
      <c r="EB43" s="23"/>
      <c r="EC43" s="81">
        <f t="shared" si="49"/>
        <v>1288137.9000000001</v>
      </c>
      <c r="ED43" s="23">
        <v>386151.8</v>
      </c>
      <c r="EE43" s="23">
        <v>401073.1</v>
      </c>
      <c r="EF43" s="23"/>
      <c r="EG43" s="23"/>
      <c r="EH43" s="23"/>
      <c r="EI43" s="23">
        <v>118912.2</v>
      </c>
      <c r="EJ43" s="23">
        <v>1386</v>
      </c>
      <c r="EK43" s="23">
        <v>61002</v>
      </c>
      <c r="EL43" s="24">
        <v>25920</v>
      </c>
      <c r="EM43" s="23"/>
      <c r="EN43" s="23">
        <v>8000</v>
      </c>
      <c r="EO43" s="23"/>
      <c r="EP43" s="23">
        <v>30935.9</v>
      </c>
      <c r="EQ43" s="24"/>
      <c r="ER43" s="23">
        <v>2000</v>
      </c>
      <c r="ES43" s="23">
        <v>50000</v>
      </c>
      <c r="ET43" s="23"/>
      <c r="EU43" s="23">
        <v>20000</v>
      </c>
      <c r="EV43" s="23">
        <v>21000</v>
      </c>
      <c r="EW43" s="23">
        <v>3600</v>
      </c>
      <c r="EX43" s="23">
        <v>10000</v>
      </c>
      <c r="EY43" s="23">
        <v>9504</v>
      </c>
      <c r="EZ43" s="23">
        <v>39656.1</v>
      </c>
      <c r="FA43" s="23">
        <v>44098.8</v>
      </c>
      <c r="FB43" s="23"/>
      <c r="FC43" s="23">
        <v>2398</v>
      </c>
      <c r="FD43" s="23"/>
      <c r="FE43" s="23">
        <v>6000</v>
      </c>
      <c r="FF43" s="23"/>
      <c r="FG43" s="23"/>
      <c r="FH43" s="24"/>
      <c r="FI43" s="23"/>
      <c r="FJ43" s="23">
        <v>1500</v>
      </c>
      <c r="FK43" s="24">
        <v>25000</v>
      </c>
      <c r="FL43" s="23">
        <v>20000</v>
      </c>
      <c r="FM43" s="23"/>
      <c r="FN43" s="23"/>
      <c r="FO43" s="23"/>
      <c r="FP43" s="23"/>
      <c r="FQ43" s="23"/>
      <c r="FR43" s="23"/>
      <c r="FS43" s="23"/>
      <c r="FT43" s="81">
        <f t="shared" si="43"/>
        <v>1299178.5999999999</v>
      </c>
      <c r="FU43" s="23">
        <v>386151.8</v>
      </c>
      <c r="FV43" s="23">
        <v>401073.1</v>
      </c>
      <c r="FW43" s="23"/>
      <c r="FX43" s="23"/>
      <c r="FY43" s="23"/>
      <c r="FZ43" s="23">
        <v>124857.8</v>
      </c>
      <c r="GA43" s="23">
        <v>1455.3</v>
      </c>
      <c r="GB43" s="23">
        <v>61002</v>
      </c>
      <c r="GC43" s="24">
        <v>25920</v>
      </c>
      <c r="GD43" s="23"/>
      <c r="GE43" s="23">
        <v>8000</v>
      </c>
      <c r="GF43" s="23"/>
      <c r="GG43" s="23">
        <v>32482.6</v>
      </c>
      <c r="GH43" s="24"/>
      <c r="GI43" s="23">
        <v>2000</v>
      </c>
      <c r="GJ43" s="23">
        <v>50000</v>
      </c>
      <c r="GK43" s="23"/>
      <c r="GL43" s="23">
        <v>20000</v>
      </c>
      <c r="GM43" s="23">
        <v>21000</v>
      </c>
      <c r="GN43" s="23">
        <v>3600</v>
      </c>
      <c r="GO43" s="23">
        <v>10000</v>
      </c>
      <c r="GP43" s="23">
        <v>9979.2000000000007</v>
      </c>
      <c r="GQ43" s="23">
        <v>41638.9</v>
      </c>
      <c r="GR43" s="23">
        <v>45000</v>
      </c>
      <c r="GS43" s="23"/>
      <c r="GT43" s="23">
        <v>2517.9</v>
      </c>
      <c r="GU43" s="23"/>
      <c r="GV43" s="23">
        <v>6000</v>
      </c>
      <c r="GW43" s="23"/>
      <c r="GX43" s="23"/>
      <c r="GY43" s="24"/>
      <c r="GZ43" s="23"/>
      <c r="HA43" s="23">
        <v>1500</v>
      </c>
      <c r="HB43" s="24">
        <v>25000</v>
      </c>
      <c r="HC43" s="23">
        <v>20000</v>
      </c>
      <c r="HD43" s="23"/>
      <c r="HE43" s="23"/>
      <c r="HF43" s="23"/>
      <c r="HG43" s="23"/>
      <c r="HH43" s="23"/>
      <c r="HI43" s="23"/>
      <c r="HJ43" s="23"/>
    </row>
    <row r="44" spans="1:218" ht="48" customHeight="1">
      <c r="A44" s="73"/>
      <c r="B44" s="7">
        <v>11003</v>
      </c>
      <c r="C44" s="12" t="s">
        <v>106</v>
      </c>
      <c r="D44" s="81">
        <f t="shared" si="35"/>
        <v>51003.5</v>
      </c>
      <c r="E44" s="5">
        <v>43437.9</v>
      </c>
      <c r="F44" s="5"/>
      <c r="G44" s="5"/>
      <c r="H44" s="5"/>
      <c r="I44" s="5"/>
      <c r="J44" s="5"/>
      <c r="K44" s="5"/>
      <c r="L44" s="5"/>
      <c r="M44" s="18"/>
      <c r="N44" s="5"/>
      <c r="O44" s="5"/>
      <c r="P44" s="5"/>
      <c r="Q44" s="5"/>
      <c r="R44" s="18">
        <v>2500</v>
      </c>
      <c r="S44" s="5"/>
      <c r="T44" s="5"/>
      <c r="U44" s="5"/>
      <c r="V44" s="5">
        <v>5065.6000000000004</v>
      </c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18"/>
      <c r="AJ44" s="5"/>
      <c r="AK44" s="5"/>
      <c r="AL44" s="18"/>
      <c r="AM44" s="5"/>
      <c r="AN44" s="5"/>
      <c r="AO44" s="5"/>
      <c r="AP44" s="5"/>
      <c r="AQ44" s="5"/>
      <c r="AR44" s="5"/>
      <c r="AS44" s="5"/>
      <c r="AT44" s="5"/>
      <c r="AU44" s="81">
        <f t="shared" si="54"/>
        <v>26656.6</v>
      </c>
      <c r="AV44" s="5">
        <v>23656.6</v>
      </c>
      <c r="AW44" s="5"/>
      <c r="AX44" s="5"/>
      <c r="AY44" s="5"/>
      <c r="AZ44" s="5"/>
      <c r="BA44" s="5"/>
      <c r="BB44" s="5"/>
      <c r="BC44" s="5"/>
      <c r="BD44" s="18"/>
      <c r="BE44" s="5"/>
      <c r="BF44" s="5"/>
      <c r="BG44" s="5"/>
      <c r="BH44" s="5"/>
      <c r="BI44" s="18"/>
      <c r="BJ44" s="5"/>
      <c r="BK44" s="5"/>
      <c r="BL44" s="5"/>
      <c r="BM44" s="5">
        <v>3000</v>
      </c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18"/>
      <c r="CA44" s="5"/>
      <c r="CB44" s="5"/>
      <c r="CC44" s="18"/>
      <c r="CD44" s="5"/>
      <c r="CE44" s="5"/>
      <c r="CF44" s="5"/>
      <c r="CG44" s="5"/>
      <c r="CH44" s="5"/>
      <c r="CI44" s="5"/>
      <c r="CJ44" s="5"/>
      <c r="CK44" s="5"/>
      <c r="CL44" s="81">
        <f t="shared" si="48"/>
        <v>33490.6</v>
      </c>
      <c r="CM44" s="5">
        <v>33490.6</v>
      </c>
      <c r="CN44" s="5"/>
      <c r="CO44" s="5"/>
      <c r="CP44" s="5"/>
      <c r="CQ44" s="5"/>
      <c r="CR44" s="5"/>
      <c r="CS44" s="5"/>
      <c r="CT44" s="5"/>
      <c r="CU44" s="18"/>
      <c r="CV44" s="5"/>
      <c r="CW44" s="5"/>
      <c r="CX44" s="5"/>
      <c r="CY44" s="5"/>
      <c r="CZ44" s="18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18"/>
      <c r="DR44" s="5"/>
      <c r="DS44" s="5"/>
      <c r="DT44" s="18"/>
      <c r="DU44" s="5"/>
      <c r="DV44" s="5"/>
      <c r="DW44" s="5"/>
      <c r="DX44" s="5"/>
      <c r="DY44" s="5"/>
      <c r="DZ44" s="5"/>
      <c r="EA44" s="5"/>
      <c r="EB44" s="5"/>
      <c r="EC44" s="81">
        <f t="shared" si="49"/>
        <v>33490.6</v>
      </c>
      <c r="ED44" s="5">
        <v>33490.6</v>
      </c>
      <c r="EE44" s="5"/>
      <c r="EF44" s="5"/>
      <c r="EG44" s="5"/>
      <c r="EH44" s="5"/>
      <c r="EI44" s="5"/>
      <c r="EJ44" s="5"/>
      <c r="EK44" s="5"/>
      <c r="EL44" s="18"/>
      <c r="EM44" s="5"/>
      <c r="EN44" s="5"/>
      <c r="EO44" s="5"/>
      <c r="EP44" s="5"/>
      <c r="EQ44" s="18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18"/>
      <c r="FI44" s="5"/>
      <c r="FJ44" s="5"/>
      <c r="FK44" s="18"/>
      <c r="FL44" s="5"/>
      <c r="FM44" s="5"/>
      <c r="FN44" s="5"/>
      <c r="FO44" s="5"/>
      <c r="FP44" s="5"/>
      <c r="FQ44" s="5"/>
      <c r="FR44" s="5"/>
      <c r="FS44" s="5"/>
      <c r="FT44" s="81">
        <f t="shared" si="43"/>
        <v>33490.6</v>
      </c>
      <c r="FU44" s="5">
        <v>33490.6</v>
      </c>
      <c r="FV44" s="5"/>
      <c r="FW44" s="5"/>
      <c r="FX44" s="5"/>
      <c r="FY44" s="5"/>
      <c r="FZ44" s="5"/>
      <c r="GA44" s="5"/>
      <c r="GB44" s="5"/>
      <c r="GC44" s="18"/>
      <c r="GD44" s="5"/>
      <c r="GE44" s="5"/>
      <c r="GF44" s="5"/>
      <c r="GG44" s="5"/>
      <c r="GH44" s="18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18"/>
      <c r="GZ44" s="5"/>
      <c r="HA44" s="5"/>
      <c r="HB44" s="18"/>
      <c r="HC44" s="5"/>
      <c r="HD44" s="5"/>
      <c r="HE44" s="5"/>
      <c r="HF44" s="5"/>
      <c r="HG44" s="5"/>
      <c r="HH44" s="5"/>
      <c r="HI44" s="5"/>
      <c r="HJ44" s="5"/>
    </row>
    <row r="45" spans="1:218" ht="41.25" customHeight="1">
      <c r="A45" s="73"/>
      <c r="B45" s="7">
        <v>31001</v>
      </c>
      <c r="C45" s="12" t="s">
        <v>105</v>
      </c>
      <c r="D45" s="81">
        <f>SUM(E45:AT45)</f>
        <v>50250.89</v>
      </c>
      <c r="E45" s="5"/>
      <c r="F45" s="5"/>
      <c r="G45" s="5"/>
      <c r="H45" s="5"/>
      <c r="I45" s="5"/>
      <c r="J45" s="5"/>
      <c r="K45" s="5"/>
      <c r="L45" s="5"/>
      <c r="M45" s="18"/>
      <c r="N45" s="5"/>
      <c r="O45" s="5"/>
      <c r="P45" s="5"/>
      <c r="Q45" s="5"/>
      <c r="R45" s="18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18"/>
      <c r="AJ45" s="5"/>
      <c r="AK45" s="5"/>
      <c r="AL45" s="18"/>
      <c r="AM45" s="5"/>
      <c r="AN45" s="5"/>
      <c r="AO45" s="5"/>
      <c r="AP45" s="5"/>
      <c r="AQ45" s="5"/>
      <c r="AR45" s="23">
        <v>48705.89</v>
      </c>
      <c r="AS45" s="23"/>
      <c r="AT45" s="23">
        <v>1545</v>
      </c>
      <c r="AU45" s="81">
        <f t="shared" si="54"/>
        <v>30010</v>
      </c>
      <c r="AV45" s="5"/>
      <c r="AW45" s="5"/>
      <c r="AX45" s="5"/>
      <c r="AY45" s="5"/>
      <c r="AZ45" s="5"/>
      <c r="BA45" s="5"/>
      <c r="BB45" s="5"/>
      <c r="BC45" s="5"/>
      <c r="BD45" s="18"/>
      <c r="BE45" s="5"/>
      <c r="BF45" s="5"/>
      <c r="BG45" s="5"/>
      <c r="BH45" s="5"/>
      <c r="BI45" s="18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18"/>
      <c r="CA45" s="5"/>
      <c r="CB45" s="5"/>
      <c r="CC45" s="18"/>
      <c r="CD45" s="5"/>
      <c r="CE45" s="5"/>
      <c r="CF45" s="5"/>
      <c r="CG45" s="5"/>
      <c r="CH45" s="5"/>
      <c r="CI45" s="5">
        <v>30010</v>
      </c>
      <c r="CJ45" s="5"/>
      <c r="CK45" s="5"/>
      <c r="CL45" s="81">
        <f t="shared" si="48"/>
        <v>24400</v>
      </c>
      <c r="CM45" s="5"/>
      <c r="CN45" s="5"/>
      <c r="CO45" s="5"/>
      <c r="CP45" s="5"/>
      <c r="CQ45" s="5"/>
      <c r="CR45" s="5"/>
      <c r="CS45" s="5"/>
      <c r="CT45" s="5"/>
      <c r="CU45" s="18"/>
      <c r="CV45" s="5"/>
      <c r="CW45" s="5"/>
      <c r="CX45" s="5"/>
      <c r="CY45" s="5"/>
      <c r="CZ45" s="18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18"/>
      <c r="DR45" s="5"/>
      <c r="DS45" s="5"/>
      <c r="DT45" s="18"/>
      <c r="DU45" s="5"/>
      <c r="DV45" s="5"/>
      <c r="DW45" s="5"/>
      <c r="DX45" s="5"/>
      <c r="DY45" s="5"/>
      <c r="DZ45" s="5">
        <v>24400</v>
      </c>
      <c r="EA45" s="5"/>
      <c r="EB45" s="5"/>
      <c r="EC45" s="81">
        <f t="shared" si="49"/>
        <v>26840</v>
      </c>
      <c r="ED45" s="5"/>
      <c r="EE45" s="5"/>
      <c r="EF45" s="5"/>
      <c r="EG45" s="5"/>
      <c r="EH45" s="5"/>
      <c r="EI45" s="5"/>
      <c r="EJ45" s="5"/>
      <c r="EK45" s="5"/>
      <c r="EL45" s="18"/>
      <c r="EM45" s="5"/>
      <c r="EN45" s="5"/>
      <c r="EO45" s="5"/>
      <c r="EP45" s="5"/>
      <c r="EQ45" s="18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18"/>
      <c r="FI45" s="5"/>
      <c r="FJ45" s="5"/>
      <c r="FK45" s="18"/>
      <c r="FL45" s="5"/>
      <c r="FM45" s="5"/>
      <c r="FN45" s="5"/>
      <c r="FO45" s="5"/>
      <c r="FP45" s="5"/>
      <c r="FQ45" s="5">
        <v>26840</v>
      </c>
      <c r="FR45" s="5"/>
      <c r="FS45" s="5"/>
      <c r="FT45" s="81">
        <f t="shared" si="43"/>
        <v>28182</v>
      </c>
      <c r="FU45" s="5"/>
      <c r="FV45" s="5"/>
      <c r="FW45" s="5"/>
      <c r="FX45" s="5"/>
      <c r="FY45" s="5"/>
      <c r="FZ45" s="5"/>
      <c r="GA45" s="5"/>
      <c r="GB45" s="5"/>
      <c r="GC45" s="18"/>
      <c r="GD45" s="5"/>
      <c r="GE45" s="5"/>
      <c r="GF45" s="5"/>
      <c r="GG45" s="5"/>
      <c r="GH45" s="18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18"/>
      <c r="GZ45" s="5"/>
      <c r="HA45" s="5"/>
      <c r="HB45" s="18"/>
      <c r="HC45" s="5"/>
      <c r="HD45" s="5"/>
      <c r="HE45" s="5"/>
      <c r="HF45" s="5"/>
      <c r="HG45" s="5"/>
      <c r="HH45" s="5">
        <v>28182</v>
      </c>
      <c r="HI45" s="5"/>
      <c r="HJ45" s="5"/>
    </row>
    <row r="46" spans="1:218" ht="45.75" customHeight="1">
      <c r="A46" s="74"/>
      <c r="B46" s="7">
        <v>31003</v>
      </c>
      <c r="C46" s="11" t="s">
        <v>107</v>
      </c>
      <c r="D46" s="81">
        <f>SUM(E46:AT46)</f>
        <v>0</v>
      </c>
      <c r="E46" s="5"/>
      <c r="F46" s="5"/>
      <c r="G46" s="5"/>
      <c r="H46" s="5"/>
      <c r="I46" s="5"/>
      <c r="J46" s="5"/>
      <c r="K46" s="5"/>
      <c r="L46" s="5"/>
      <c r="M46" s="18"/>
      <c r="N46" s="5"/>
      <c r="O46" s="5"/>
      <c r="P46" s="5"/>
      <c r="Q46" s="5"/>
      <c r="R46" s="18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18"/>
      <c r="AJ46" s="5"/>
      <c r="AK46" s="5"/>
      <c r="AL46" s="18"/>
      <c r="AM46" s="5"/>
      <c r="AN46" s="5"/>
      <c r="AO46" s="5"/>
      <c r="AP46" s="5"/>
      <c r="AQ46" s="5"/>
      <c r="AR46" s="5"/>
      <c r="AS46" s="5"/>
      <c r="AT46" s="5"/>
      <c r="AU46" s="81">
        <f t="shared" si="54"/>
        <v>11453.7</v>
      </c>
      <c r="AV46" s="5"/>
      <c r="AW46" s="5"/>
      <c r="AX46" s="5"/>
      <c r="AY46" s="5"/>
      <c r="AZ46" s="5"/>
      <c r="BA46" s="5"/>
      <c r="BB46" s="5"/>
      <c r="BC46" s="5"/>
      <c r="BD46" s="18"/>
      <c r="BE46" s="5"/>
      <c r="BF46" s="5"/>
      <c r="BG46" s="5"/>
      <c r="BH46" s="5"/>
      <c r="BI46" s="18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18"/>
      <c r="CA46" s="5"/>
      <c r="CB46" s="5"/>
      <c r="CC46" s="18"/>
      <c r="CD46" s="5"/>
      <c r="CE46" s="5"/>
      <c r="CF46" s="5"/>
      <c r="CG46" s="5"/>
      <c r="CH46" s="5"/>
      <c r="CI46" s="5">
        <v>11453.7</v>
      </c>
      <c r="CJ46" s="5"/>
      <c r="CK46" s="5"/>
      <c r="CL46" s="81">
        <f t="shared" si="48"/>
        <v>5000</v>
      </c>
      <c r="CM46" s="5"/>
      <c r="CN46" s="5"/>
      <c r="CO46" s="5"/>
      <c r="CP46" s="5"/>
      <c r="CQ46" s="5"/>
      <c r="CR46" s="5"/>
      <c r="CS46" s="5"/>
      <c r="CT46" s="5"/>
      <c r="CU46" s="18"/>
      <c r="CV46" s="5"/>
      <c r="CW46" s="5"/>
      <c r="CX46" s="5"/>
      <c r="CY46" s="5"/>
      <c r="CZ46" s="18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18"/>
      <c r="DR46" s="5"/>
      <c r="DS46" s="5"/>
      <c r="DT46" s="18"/>
      <c r="DU46" s="5"/>
      <c r="DV46" s="5"/>
      <c r="DW46" s="5"/>
      <c r="DX46" s="5"/>
      <c r="DY46" s="5"/>
      <c r="DZ46" s="5">
        <v>5000</v>
      </c>
      <c r="EA46" s="5"/>
      <c r="EB46" s="5"/>
      <c r="EC46" s="81">
        <f t="shared" si="49"/>
        <v>0</v>
      </c>
      <c r="ED46" s="5"/>
      <c r="EE46" s="5"/>
      <c r="EF46" s="5"/>
      <c r="EG46" s="5"/>
      <c r="EH46" s="5"/>
      <c r="EI46" s="5"/>
      <c r="EJ46" s="5"/>
      <c r="EK46" s="5"/>
      <c r="EL46" s="18"/>
      <c r="EM46" s="5"/>
      <c r="EN46" s="5"/>
      <c r="EO46" s="5"/>
      <c r="EP46" s="5"/>
      <c r="EQ46" s="18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18"/>
      <c r="FI46" s="5"/>
      <c r="FJ46" s="5"/>
      <c r="FK46" s="18"/>
      <c r="FL46" s="5"/>
      <c r="FM46" s="5"/>
      <c r="FN46" s="5"/>
      <c r="FO46" s="5"/>
      <c r="FP46" s="5"/>
      <c r="FQ46" s="5"/>
      <c r="FR46" s="5"/>
      <c r="FS46" s="5"/>
      <c r="FT46" s="81">
        <f t="shared" si="43"/>
        <v>0</v>
      </c>
      <c r="FU46" s="5"/>
      <c r="FV46" s="5"/>
      <c r="FW46" s="5"/>
      <c r="FX46" s="5"/>
      <c r="FY46" s="5"/>
      <c r="FZ46" s="5"/>
      <c r="GA46" s="5"/>
      <c r="GB46" s="5"/>
      <c r="GC46" s="18"/>
      <c r="GD46" s="5"/>
      <c r="GE46" s="5"/>
      <c r="GF46" s="5"/>
      <c r="GG46" s="5"/>
      <c r="GH46" s="18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18"/>
      <c r="GZ46" s="5"/>
      <c r="HA46" s="5"/>
      <c r="HB46" s="18"/>
      <c r="HC46" s="5"/>
      <c r="HD46" s="5"/>
      <c r="HE46" s="5"/>
      <c r="HF46" s="5"/>
      <c r="HG46" s="5"/>
      <c r="HH46" s="5"/>
      <c r="HI46" s="5"/>
      <c r="HJ46" s="5"/>
    </row>
    <row r="64" spans="36:208">
      <c r="AJ64">
        <v>1</v>
      </c>
      <c r="CA64">
        <v>1</v>
      </c>
      <c r="DR64">
        <v>1</v>
      </c>
      <c r="FI64">
        <v>1</v>
      </c>
      <c r="GZ64">
        <v>1</v>
      </c>
    </row>
  </sheetData>
  <mergeCells count="21">
    <mergeCell ref="A37:A38"/>
    <mergeCell ref="A4:A8"/>
    <mergeCell ref="EC2:FS2"/>
    <mergeCell ref="FT2:HJ2"/>
    <mergeCell ref="A2:B3"/>
    <mergeCell ref="C2:C3"/>
    <mergeCell ref="D2:AT2"/>
    <mergeCell ref="AU2:CK2"/>
    <mergeCell ref="CL2:EB2"/>
    <mergeCell ref="A9:A10"/>
    <mergeCell ref="A11:A14"/>
    <mergeCell ref="A15:A28"/>
    <mergeCell ref="A29:A31"/>
    <mergeCell ref="A32:A36"/>
    <mergeCell ref="EC39:FS39"/>
    <mergeCell ref="FT39:HJ39"/>
    <mergeCell ref="A39:B40"/>
    <mergeCell ref="C39:C40"/>
    <mergeCell ref="D39:AT39"/>
    <mergeCell ref="AU39:CK39"/>
    <mergeCell ref="CL39:EB3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0"/>
  <sheetViews>
    <sheetView topLeftCell="A4" workbookViewId="0">
      <selection activeCell="G23" sqref="G23:G24"/>
    </sheetView>
  </sheetViews>
  <sheetFormatPr defaultRowHeight="13.5"/>
  <cols>
    <col min="1" max="2" width="9.140625" style="27"/>
    <col min="3" max="3" width="27.7109375" style="27" customWidth="1"/>
    <col min="4" max="6" width="9.140625" style="27"/>
    <col min="7" max="7" width="11.5703125" style="27" customWidth="1"/>
    <col min="8" max="8" width="10.5703125" style="27" customWidth="1"/>
    <col min="9" max="9" width="11.42578125" style="27" customWidth="1"/>
    <col min="10" max="10" width="12.140625" style="27" customWidth="1"/>
    <col min="11" max="11" width="10.85546875" style="27" customWidth="1"/>
    <col min="12" max="16384" width="9.140625" style="27"/>
  </cols>
  <sheetData>
    <row r="1" spans="1:11">
      <c r="A1" s="121"/>
      <c r="B1" s="121"/>
      <c r="C1" s="121"/>
      <c r="D1" s="121"/>
      <c r="E1" s="121"/>
      <c r="F1" s="121"/>
      <c r="G1" s="121"/>
      <c r="H1" s="121"/>
      <c r="I1" s="121"/>
    </row>
    <row r="2" spans="1:11">
      <c r="A2" s="28" t="s">
        <v>118</v>
      </c>
      <c r="B2" s="28"/>
      <c r="C2" s="28"/>
      <c r="D2" s="28"/>
      <c r="E2" s="28"/>
      <c r="F2" s="28"/>
      <c r="G2" s="28"/>
      <c r="H2" s="28"/>
      <c r="I2" s="28"/>
    </row>
    <row r="3" spans="1:11" ht="29.25" customHeight="1">
      <c r="A3" s="120" t="s">
        <v>2</v>
      </c>
      <c r="B3" s="120"/>
      <c r="C3" s="120" t="s">
        <v>3</v>
      </c>
      <c r="D3" s="120" t="s">
        <v>11</v>
      </c>
      <c r="E3" s="120"/>
      <c r="F3" s="120"/>
      <c r="G3" s="120" t="s">
        <v>6</v>
      </c>
      <c r="H3" s="120" t="s">
        <v>7</v>
      </c>
      <c r="I3" s="120" t="s">
        <v>16</v>
      </c>
      <c r="J3" s="120" t="s">
        <v>17</v>
      </c>
      <c r="K3" s="120" t="s">
        <v>18</v>
      </c>
    </row>
    <row r="4" spans="1:11" ht="32.25" customHeight="1">
      <c r="A4" s="120"/>
      <c r="B4" s="120"/>
      <c r="C4" s="120"/>
      <c r="D4" s="29" t="s">
        <v>12</v>
      </c>
      <c r="E4" s="29" t="s">
        <v>13</v>
      </c>
      <c r="F4" s="29" t="s">
        <v>14</v>
      </c>
      <c r="G4" s="120"/>
      <c r="H4" s="120"/>
      <c r="I4" s="120"/>
      <c r="J4" s="120"/>
      <c r="K4" s="120"/>
    </row>
    <row r="5" spans="1:11" ht="67.5">
      <c r="A5" s="122">
        <v>1057</v>
      </c>
      <c r="B5" s="30"/>
      <c r="C5" s="31" t="s">
        <v>78</v>
      </c>
      <c r="D5" s="29" t="s">
        <v>15</v>
      </c>
      <c r="E5" s="29" t="s">
        <v>15</v>
      </c>
      <c r="F5" s="29" t="s">
        <v>15</v>
      </c>
      <c r="G5" s="98">
        <f>G6+G7+G8+G9</f>
        <v>1691955.9999999998</v>
      </c>
      <c r="H5" s="98">
        <f t="shared" ref="H5:K5" si="0">H6+H7+H8+H9</f>
        <v>1318909.2</v>
      </c>
      <c r="I5" s="98">
        <f t="shared" si="0"/>
        <v>1511011.2</v>
      </c>
      <c r="J5" s="98">
        <f t="shared" si="0"/>
        <v>1540745.4</v>
      </c>
      <c r="K5" s="98">
        <f t="shared" si="0"/>
        <v>1559185.13</v>
      </c>
    </row>
    <row r="6" spans="1:11" ht="67.5">
      <c r="A6" s="122"/>
      <c r="B6" s="30">
        <v>11001</v>
      </c>
      <c r="C6" s="32" t="s">
        <v>93</v>
      </c>
      <c r="D6" s="33" t="s">
        <v>19</v>
      </c>
      <c r="E6" s="33" t="s">
        <v>19</v>
      </c>
      <c r="F6" s="33" t="s">
        <v>19</v>
      </c>
      <c r="G6" s="34">
        <f>'Հ 4'!D5-G9</f>
        <v>1606876.4999999998</v>
      </c>
      <c r="H6" s="26">
        <v>1229647.8</v>
      </c>
      <c r="I6" s="26">
        <v>1446616.2</v>
      </c>
      <c r="J6" s="35">
        <v>1476026.2</v>
      </c>
      <c r="K6" s="34">
        <v>1493500.3299999998</v>
      </c>
    </row>
    <row r="7" spans="1:11" ht="40.5">
      <c r="A7" s="122"/>
      <c r="B7" s="30">
        <v>11002</v>
      </c>
      <c r="C7" s="32" t="s">
        <v>79</v>
      </c>
      <c r="D7" s="33" t="s">
        <v>19</v>
      </c>
      <c r="E7" s="33" t="s">
        <v>19</v>
      </c>
      <c r="F7" s="33" t="s">
        <v>19</v>
      </c>
      <c r="G7" s="34">
        <v>19755.599999999999</v>
      </c>
      <c r="H7" s="26">
        <f>'Հ 4'!AU6</f>
        <v>27690.499999999996</v>
      </c>
      <c r="I7" s="34">
        <v>0</v>
      </c>
      <c r="J7" s="34"/>
      <c r="K7" s="34"/>
    </row>
    <row r="8" spans="1:11" ht="40.5">
      <c r="A8" s="122"/>
      <c r="B8" s="30">
        <v>11003</v>
      </c>
      <c r="C8" s="32" t="s">
        <v>80</v>
      </c>
      <c r="D8" s="33" t="s">
        <v>19</v>
      </c>
      <c r="E8" s="33" t="s">
        <v>19</v>
      </c>
      <c r="F8" s="33" t="s">
        <v>19</v>
      </c>
      <c r="G8" s="34">
        <f>'Հ 4'!D7</f>
        <v>21123.5</v>
      </c>
      <c r="H8" s="26">
        <f>'Հ 4'!AU7</f>
        <v>40571.9</v>
      </c>
      <c r="I8" s="35">
        <f>'Հ 4'!CL7</f>
        <v>43405</v>
      </c>
      <c r="J8" s="34">
        <f>'Հ 4'!EC7</f>
        <v>44719.199999999997</v>
      </c>
      <c r="K8" s="34">
        <f>'Հ 4'!FT7</f>
        <v>45684.800000000003</v>
      </c>
    </row>
    <row r="9" spans="1:11" ht="54">
      <c r="A9" s="122"/>
      <c r="B9" s="30">
        <v>31001</v>
      </c>
      <c r="C9" s="36" t="s">
        <v>81</v>
      </c>
      <c r="D9" s="33" t="s">
        <v>19</v>
      </c>
      <c r="E9" s="33" t="s">
        <v>19</v>
      </c>
      <c r="F9" s="33" t="s">
        <v>19</v>
      </c>
      <c r="G9" s="34">
        <f>'Հ 4'!D8</f>
        <v>44200.4</v>
      </c>
      <c r="H9" s="35">
        <f>'Հ 4'!AU8</f>
        <v>20999</v>
      </c>
      <c r="I9" s="35">
        <f>'Հ 4'!CL8</f>
        <v>20990</v>
      </c>
      <c r="J9" s="35">
        <f>'Հ 4'!EC8</f>
        <v>20000</v>
      </c>
      <c r="K9" s="35">
        <f>'Հ 4'!FT8</f>
        <v>20000</v>
      </c>
    </row>
    <row r="10" spans="1:11" ht="27">
      <c r="A10" s="122">
        <v>1052</v>
      </c>
      <c r="B10" s="30"/>
      <c r="C10" s="37" t="s">
        <v>82</v>
      </c>
      <c r="D10" s="29" t="s">
        <v>15</v>
      </c>
      <c r="E10" s="38" t="s">
        <v>15</v>
      </c>
      <c r="F10" s="38" t="s">
        <v>15</v>
      </c>
      <c r="G10" s="39">
        <f>G11</f>
        <v>321037.3</v>
      </c>
      <c r="H10" s="39">
        <f t="shared" ref="H10:K10" si="1">H11</f>
        <v>325700.3</v>
      </c>
      <c r="I10" s="39">
        <f t="shared" si="1"/>
        <v>325700.3</v>
      </c>
      <c r="J10" s="39">
        <f t="shared" si="1"/>
        <v>325700.3</v>
      </c>
      <c r="K10" s="39">
        <f t="shared" si="1"/>
        <v>325700.3</v>
      </c>
    </row>
    <row r="11" spans="1:11" ht="54">
      <c r="A11" s="122"/>
      <c r="B11" s="30">
        <v>11001</v>
      </c>
      <c r="C11" s="40" t="s">
        <v>83</v>
      </c>
      <c r="D11" s="33" t="s">
        <v>19</v>
      </c>
      <c r="E11" s="33" t="s">
        <v>108</v>
      </c>
      <c r="F11" s="33" t="s">
        <v>19</v>
      </c>
      <c r="G11" s="41">
        <v>321037.3</v>
      </c>
      <c r="H11" s="26">
        <v>325700.3</v>
      </c>
      <c r="I11" s="26">
        <v>325700.3</v>
      </c>
      <c r="J11" s="26">
        <v>325700.3</v>
      </c>
      <c r="K11" s="26">
        <v>325700.3</v>
      </c>
    </row>
    <row r="12" spans="1:11" ht="27">
      <c r="A12" s="122">
        <v>1093</v>
      </c>
      <c r="B12" s="30"/>
      <c r="C12" s="37" t="s">
        <v>4</v>
      </c>
      <c r="D12" s="29" t="s">
        <v>15</v>
      </c>
      <c r="E12" s="29" t="s">
        <v>15</v>
      </c>
      <c r="F12" s="38" t="s">
        <v>15</v>
      </c>
      <c r="G12" s="76">
        <f>G13+G15+G14</f>
        <v>614951.5</v>
      </c>
      <c r="H12" s="76">
        <f t="shared" ref="H12:K12" si="2">H13+H15+H14</f>
        <v>612551.5</v>
      </c>
      <c r="I12" s="76">
        <f t="shared" si="2"/>
        <v>764215.7</v>
      </c>
      <c r="J12" s="76">
        <f t="shared" si="2"/>
        <v>776747.3</v>
      </c>
      <c r="K12" s="76">
        <f t="shared" si="2"/>
        <v>789916.3</v>
      </c>
    </row>
    <row r="13" spans="1:11" ht="27">
      <c r="A13" s="122"/>
      <c r="B13" s="30">
        <v>11001</v>
      </c>
      <c r="C13" s="37" t="s">
        <v>84</v>
      </c>
      <c r="D13" s="33" t="s">
        <v>108</v>
      </c>
      <c r="E13" s="33" t="s">
        <v>108</v>
      </c>
      <c r="F13" s="33" t="s">
        <v>109</v>
      </c>
      <c r="G13" s="41">
        <v>377272.1</v>
      </c>
      <c r="H13" s="26">
        <v>377272.1</v>
      </c>
      <c r="I13" s="41">
        <v>511377.9</v>
      </c>
      <c r="J13" s="41">
        <v>511377.9</v>
      </c>
      <c r="K13" s="41">
        <v>511377.9</v>
      </c>
    </row>
    <row r="14" spans="1:11" ht="38.25">
      <c r="A14" s="123"/>
      <c r="B14" s="30">
        <v>11002</v>
      </c>
      <c r="C14" s="9" t="s">
        <v>124</v>
      </c>
      <c r="D14" s="33" t="s">
        <v>108</v>
      </c>
      <c r="E14" s="33" t="s">
        <v>108</v>
      </c>
      <c r="F14" s="33" t="s">
        <v>109</v>
      </c>
      <c r="G14" s="89">
        <v>17400</v>
      </c>
      <c r="H14" s="90">
        <v>15000</v>
      </c>
      <c r="I14" s="89">
        <v>15000</v>
      </c>
      <c r="J14" s="89">
        <v>15000</v>
      </c>
      <c r="K14" s="89">
        <v>15000</v>
      </c>
    </row>
    <row r="15" spans="1:11" ht="40.5">
      <c r="A15" s="122"/>
      <c r="B15" s="30">
        <v>11003</v>
      </c>
      <c r="C15" s="37" t="s">
        <v>5</v>
      </c>
      <c r="D15" s="33" t="s">
        <v>19</v>
      </c>
      <c r="E15" s="33" t="s">
        <v>20</v>
      </c>
      <c r="F15" s="33" t="s">
        <v>19</v>
      </c>
      <c r="G15" s="41">
        <v>220279.4</v>
      </c>
      <c r="H15" s="26">
        <v>220279.4</v>
      </c>
      <c r="I15" s="41">
        <v>237837.8</v>
      </c>
      <c r="J15" s="41">
        <v>250369.4</v>
      </c>
      <c r="K15" s="41">
        <v>263538.40000000002</v>
      </c>
    </row>
    <row r="16" spans="1:11" ht="27">
      <c r="A16" s="122">
        <v>1120</v>
      </c>
      <c r="B16" s="30"/>
      <c r="C16" s="37" t="s">
        <v>85</v>
      </c>
      <c r="D16" s="29" t="s">
        <v>15</v>
      </c>
      <c r="E16" s="29" t="s">
        <v>15</v>
      </c>
      <c r="F16" s="38" t="s">
        <v>15</v>
      </c>
      <c r="G16" s="76">
        <f>G17+G18+G19+G20+G21+G24</f>
        <v>8156622.2000000002</v>
      </c>
      <c r="H16" s="39">
        <f t="shared" ref="H16:K16" si="3">H17+H18+H19+H20+H21+H24</f>
        <v>10250367.199999999</v>
      </c>
      <c r="I16" s="39">
        <f t="shared" si="3"/>
        <v>11218102.900000002</v>
      </c>
      <c r="J16" s="39">
        <f t="shared" si="3"/>
        <v>10525863.800000001</v>
      </c>
      <c r="K16" s="39">
        <f t="shared" si="3"/>
        <v>10543501.800000001</v>
      </c>
    </row>
    <row r="17" spans="1:11" ht="27">
      <c r="A17" s="122"/>
      <c r="B17" s="30">
        <v>11001</v>
      </c>
      <c r="C17" s="32" t="s">
        <v>86</v>
      </c>
      <c r="D17" s="33" t="s">
        <v>108</v>
      </c>
      <c r="E17" s="33" t="s">
        <v>110</v>
      </c>
      <c r="F17" s="33" t="s">
        <v>19</v>
      </c>
      <c r="G17" s="92">
        <v>7988611.9000000004</v>
      </c>
      <c r="H17" s="93">
        <v>9528042.1999999993</v>
      </c>
      <c r="I17" s="59">
        <v>9079898.8000000007</v>
      </c>
      <c r="J17" s="58">
        <v>9079898.8000000007</v>
      </c>
      <c r="K17" s="58">
        <v>9079898.8000000007</v>
      </c>
    </row>
    <row r="18" spans="1:11" ht="24.75" customHeight="1">
      <c r="A18" s="122"/>
      <c r="B18" s="30">
        <v>11002</v>
      </c>
      <c r="C18" s="43" t="s">
        <v>88</v>
      </c>
      <c r="D18" s="33" t="s">
        <v>108</v>
      </c>
      <c r="E18" s="33" t="s">
        <v>110</v>
      </c>
      <c r="F18" s="33" t="s">
        <v>19</v>
      </c>
      <c r="G18" s="44"/>
      <c r="H18" s="26">
        <v>535397.6</v>
      </c>
      <c r="I18" s="42">
        <v>562274.80000000005</v>
      </c>
      <c r="J18" s="42">
        <v>572975.69999999995</v>
      </c>
      <c r="K18" s="42">
        <v>579613.69999999995</v>
      </c>
    </row>
    <row r="19" spans="1:11" ht="40.5">
      <c r="A19" s="122"/>
      <c r="B19" s="30">
        <v>11004</v>
      </c>
      <c r="C19" s="37" t="s">
        <v>87</v>
      </c>
      <c r="D19" s="33" t="s">
        <v>111</v>
      </c>
      <c r="E19" s="33" t="s">
        <v>19</v>
      </c>
      <c r="F19" s="33" t="s">
        <v>19</v>
      </c>
      <c r="G19" s="26">
        <v>100052.1</v>
      </c>
      <c r="H19" s="26">
        <v>150000</v>
      </c>
      <c r="I19" s="26">
        <v>150000</v>
      </c>
      <c r="J19" s="26">
        <v>150000</v>
      </c>
      <c r="K19" s="26">
        <v>150000</v>
      </c>
    </row>
    <row r="20" spans="1:11" ht="67.5">
      <c r="A20" s="122"/>
      <c r="B20" s="30">
        <v>11005</v>
      </c>
      <c r="C20" s="45" t="s">
        <v>89</v>
      </c>
      <c r="D20" s="33" t="s">
        <v>113</v>
      </c>
      <c r="E20" s="33" t="s">
        <v>110</v>
      </c>
      <c r="F20" s="33" t="s">
        <v>19</v>
      </c>
      <c r="G20" s="41">
        <v>36927.4</v>
      </c>
      <c r="H20" s="41">
        <v>36927.4</v>
      </c>
      <c r="I20" s="41">
        <v>36927.4</v>
      </c>
      <c r="J20" s="41">
        <v>36927.4</v>
      </c>
      <c r="K20" s="41">
        <v>36927.4</v>
      </c>
    </row>
    <row r="21" spans="1:11" ht="67.5">
      <c r="A21" s="122"/>
      <c r="B21" s="30">
        <v>11006</v>
      </c>
      <c r="C21" s="37" t="s">
        <v>77</v>
      </c>
      <c r="D21" s="33" t="s">
        <v>108</v>
      </c>
      <c r="E21" s="33" t="s">
        <v>110</v>
      </c>
      <c r="F21" s="33" t="s">
        <v>19</v>
      </c>
      <c r="G21" s="44"/>
      <c r="H21" s="44"/>
      <c r="I21" s="41">
        <v>602661.9</v>
      </c>
      <c r="J21" s="41">
        <v>602661.9</v>
      </c>
      <c r="K21" s="41">
        <v>602661.9</v>
      </c>
    </row>
    <row r="22" spans="1:11" ht="67.5">
      <c r="A22" s="123"/>
      <c r="B22" s="30">
        <v>31001</v>
      </c>
      <c r="C22" s="36" t="s">
        <v>90</v>
      </c>
      <c r="D22" s="33" t="s">
        <v>108</v>
      </c>
      <c r="E22" s="33" t="s">
        <v>110</v>
      </c>
      <c r="F22" s="33" t="s">
        <v>19</v>
      </c>
      <c r="G22" s="41"/>
      <c r="H22" s="26">
        <v>4532</v>
      </c>
      <c r="I22" s="46">
        <v>4530</v>
      </c>
      <c r="J22" s="46">
        <v>5000</v>
      </c>
      <c r="K22" s="46">
        <v>5000</v>
      </c>
    </row>
    <row r="23" spans="1:11" ht="51" customHeight="1">
      <c r="A23" s="123"/>
      <c r="B23" s="30">
        <v>31002</v>
      </c>
      <c r="C23" s="36" t="s">
        <v>125</v>
      </c>
      <c r="D23" s="33" t="s">
        <v>108</v>
      </c>
      <c r="E23" s="33" t="s">
        <v>110</v>
      </c>
      <c r="F23" s="33" t="s">
        <v>19</v>
      </c>
      <c r="G23" s="94">
        <v>21230</v>
      </c>
      <c r="H23" s="91">
        <v>0</v>
      </c>
      <c r="I23" s="88">
        <v>2754850</v>
      </c>
      <c r="J23" s="88">
        <v>3679500</v>
      </c>
      <c r="K23" s="88">
        <v>3687100</v>
      </c>
    </row>
    <row r="24" spans="1:11" ht="40.5" customHeight="1">
      <c r="A24" s="122"/>
      <c r="B24" s="30">
        <v>31003</v>
      </c>
      <c r="C24" s="36" t="s">
        <v>126</v>
      </c>
      <c r="D24" s="33" t="s">
        <v>108</v>
      </c>
      <c r="E24" s="33" t="s">
        <v>110</v>
      </c>
      <c r="F24" s="33" t="s">
        <v>19</v>
      </c>
      <c r="G24" s="41">
        <v>31030.799999999999</v>
      </c>
      <c r="H24" s="26"/>
      <c r="I24" s="46">
        <v>786340</v>
      </c>
      <c r="J24" s="46">
        <v>83400</v>
      </c>
      <c r="K24" s="46">
        <v>94400</v>
      </c>
    </row>
    <row r="25" spans="1:11" ht="27">
      <c r="A25" s="122">
        <v>1123</v>
      </c>
      <c r="B25" s="30"/>
      <c r="C25" s="37" t="s">
        <v>91</v>
      </c>
      <c r="D25" s="38" t="s">
        <v>15</v>
      </c>
      <c r="E25" s="38" t="s">
        <v>15</v>
      </c>
      <c r="F25" s="38" t="s">
        <v>15</v>
      </c>
      <c r="G25" s="39">
        <f>G26+G27</f>
        <v>564437.9</v>
      </c>
      <c r="H25" s="39">
        <f t="shared" ref="H25:K25" si="4">H26+H27</f>
        <v>666487.5</v>
      </c>
      <c r="I25" s="39">
        <f t="shared" si="4"/>
        <v>666487.5</v>
      </c>
      <c r="J25" s="39">
        <f t="shared" si="4"/>
        <v>666487.5</v>
      </c>
      <c r="K25" s="39">
        <f t="shared" si="4"/>
        <v>666487.5</v>
      </c>
    </row>
    <row r="26" spans="1:11" ht="40.5">
      <c r="A26" s="122"/>
      <c r="B26" s="30">
        <v>11001</v>
      </c>
      <c r="C26" s="32" t="s">
        <v>92</v>
      </c>
      <c r="D26" s="33" t="s">
        <v>112</v>
      </c>
      <c r="E26" s="33" t="s">
        <v>108</v>
      </c>
      <c r="F26" s="33" t="s">
        <v>109</v>
      </c>
      <c r="G26" s="42">
        <v>347031.2</v>
      </c>
      <c r="H26" s="47">
        <v>405599.5</v>
      </c>
      <c r="I26" s="47">
        <v>405599.5</v>
      </c>
      <c r="J26" s="47">
        <v>405599.5</v>
      </c>
      <c r="K26" s="47">
        <v>405599.5</v>
      </c>
    </row>
    <row r="27" spans="1:11" ht="27">
      <c r="A27" s="122"/>
      <c r="B27" s="30">
        <v>11002</v>
      </c>
      <c r="C27" s="37" t="s">
        <v>94</v>
      </c>
      <c r="D27" s="33" t="s">
        <v>112</v>
      </c>
      <c r="E27" s="33" t="s">
        <v>108</v>
      </c>
      <c r="F27" s="33" t="s">
        <v>109</v>
      </c>
      <c r="G27" s="42">
        <v>217406.7</v>
      </c>
      <c r="H27" s="48">
        <v>260888</v>
      </c>
      <c r="I27" s="48">
        <v>260888</v>
      </c>
      <c r="J27" s="48">
        <v>260888</v>
      </c>
      <c r="K27" s="48">
        <v>260888</v>
      </c>
    </row>
    <row r="28" spans="1:11" ht="54">
      <c r="A28" s="122">
        <v>1149</v>
      </c>
      <c r="B28" s="30"/>
      <c r="C28" s="37" t="s">
        <v>95</v>
      </c>
      <c r="D28" s="29" t="s">
        <v>15</v>
      </c>
      <c r="E28" s="29" t="s">
        <v>15</v>
      </c>
      <c r="F28" s="38" t="s">
        <v>15</v>
      </c>
      <c r="G28" s="39">
        <f>G29+G30+G31+G32</f>
        <v>558165.69999999995</v>
      </c>
      <c r="H28" s="39">
        <f t="shared" ref="H28:K28" si="5">H29+H30+H31+H32</f>
        <v>594098.6</v>
      </c>
      <c r="I28" s="39">
        <f t="shared" si="5"/>
        <v>686264.89999999991</v>
      </c>
      <c r="J28" s="39">
        <f t="shared" si="5"/>
        <v>686264.89999999991</v>
      </c>
      <c r="K28" s="39">
        <f t="shared" si="5"/>
        <v>686264.89999999991</v>
      </c>
    </row>
    <row r="29" spans="1:11" ht="40.5">
      <c r="A29" s="122"/>
      <c r="B29" s="30">
        <v>11001</v>
      </c>
      <c r="C29" s="32" t="s">
        <v>96</v>
      </c>
      <c r="D29" s="33" t="s">
        <v>113</v>
      </c>
      <c r="E29" s="33" t="s">
        <v>110</v>
      </c>
      <c r="F29" s="33" t="s">
        <v>109</v>
      </c>
      <c r="G29" s="41">
        <v>304553.3</v>
      </c>
      <c r="H29" s="26">
        <v>313464.59999999998</v>
      </c>
      <c r="I29" s="26">
        <v>313464.59999999998</v>
      </c>
      <c r="J29" s="26">
        <v>313464.59999999998</v>
      </c>
      <c r="K29" s="26">
        <v>313464.59999999998</v>
      </c>
    </row>
    <row r="30" spans="1:11" ht="162">
      <c r="A30" s="122"/>
      <c r="B30" s="30">
        <v>11002</v>
      </c>
      <c r="C30" s="37" t="s">
        <v>97</v>
      </c>
      <c r="D30" s="33" t="s">
        <v>113</v>
      </c>
      <c r="E30" s="33" t="s">
        <v>110</v>
      </c>
      <c r="F30" s="33" t="s">
        <v>109</v>
      </c>
      <c r="G30" s="41">
        <v>230965</v>
      </c>
      <c r="H30" s="26">
        <v>230965</v>
      </c>
      <c r="I30" s="41">
        <v>300908.3</v>
      </c>
      <c r="J30" s="41">
        <v>300908.3</v>
      </c>
      <c r="K30" s="41">
        <v>300908.3</v>
      </c>
    </row>
    <row r="31" spans="1:11" ht="81">
      <c r="A31" s="122"/>
      <c r="B31" s="30">
        <v>11003</v>
      </c>
      <c r="C31" s="37" t="s">
        <v>98</v>
      </c>
      <c r="D31" s="33" t="s">
        <v>113</v>
      </c>
      <c r="E31" s="33" t="s">
        <v>110</v>
      </c>
      <c r="F31" s="33" t="s">
        <v>109</v>
      </c>
      <c r="G31" s="41">
        <v>3372.7</v>
      </c>
      <c r="H31" s="26">
        <v>5223</v>
      </c>
      <c r="I31" s="26">
        <v>5223</v>
      </c>
      <c r="J31" s="26">
        <v>5223</v>
      </c>
      <c r="K31" s="26">
        <v>5223</v>
      </c>
    </row>
    <row r="32" spans="1:11" ht="54">
      <c r="A32" s="122"/>
      <c r="B32" s="30">
        <v>12001</v>
      </c>
      <c r="C32" s="45" t="s">
        <v>99</v>
      </c>
      <c r="D32" s="33" t="s">
        <v>113</v>
      </c>
      <c r="E32" s="33" t="s">
        <v>110</v>
      </c>
      <c r="F32" s="33" t="s">
        <v>109</v>
      </c>
      <c r="G32" s="41">
        <v>19274.7</v>
      </c>
      <c r="H32" s="26">
        <v>44446</v>
      </c>
      <c r="I32" s="46">
        <v>66669</v>
      </c>
      <c r="J32" s="46">
        <v>66669</v>
      </c>
      <c r="K32" s="46">
        <v>66669</v>
      </c>
    </row>
    <row r="33" spans="1:11" ht="27">
      <c r="A33" s="122">
        <v>1182</v>
      </c>
      <c r="B33" s="30"/>
      <c r="C33" s="37" t="s">
        <v>100</v>
      </c>
      <c r="D33" s="29" t="s">
        <v>15</v>
      </c>
      <c r="E33" s="29" t="s">
        <v>15</v>
      </c>
      <c r="F33" s="38" t="s">
        <v>15</v>
      </c>
      <c r="G33" s="39">
        <f>G34</f>
        <v>1322371.3399999999</v>
      </c>
      <c r="H33" s="39">
        <f t="shared" ref="H33:K33" si="6">H34</f>
        <v>1387756.7000000002</v>
      </c>
      <c r="I33" s="39">
        <f t="shared" si="6"/>
        <v>1462886.9584999999</v>
      </c>
      <c r="J33" s="39">
        <f t="shared" si="6"/>
        <v>1497288.2285000002</v>
      </c>
      <c r="K33" s="39">
        <f t="shared" si="6"/>
        <v>1501355.077</v>
      </c>
    </row>
    <row r="34" spans="1:11" ht="40.5">
      <c r="A34" s="122"/>
      <c r="B34" s="30">
        <v>11001</v>
      </c>
      <c r="C34" s="40" t="s">
        <v>101</v>
      </c>
      <c r="D34" s="33" t="s">
        <v>108</v>
      </c>
      <c r="E34" s="33" t="s">
        <v>108</v>
      </c>
      <c r="F34" s="33" t="s">
        <v>19</v>
      </c>
      <c r="G34" s="41">
        <v>1322371.3399999999</v>
      </c>
      <c r="H34" s="26">
        <v>1387756.7000000002</v>
      </c>
      <c r="I34" s="46">
        <v>1462886.9584999999</v>
      </c>
      <c r="J34" s="41">
        <v>1497288.2285000002</v>
      </c>
      <c r="K34" s="75">
        <v>1501355.077</v>
      </c>
    </row>
    <row r="35" spans="1:11" ht="40.5">
      <c r="A35" s="122">
        <v>9003</v>
      </c>
      <c r="B35" s="30"/>
      <c r="C35" s="37" t="s">
        <v>102</v>
      </c>
      <c r="D35" s="38" t="s">
        <v>15</v>
      </c>
      <c r="E35" s="38" t="s">
        <v>15</v>
      </c>
      <c r="F35" s="38" t="s">
        <v>15</v>
      </c>
      <c r="G35" s="39">
        <f>G36+G37+G38+G39+G40</f>
        <v>1936659.5999999999</v>
      </c>
      <c r="H35" s="39">
        <f t="shared" ref="H35:K35" si="7">H36+H37+H38+H39+H40</f>
        <v>1798401.6</v>
      </c>
      <c r="I35" s="39">
        <f t="shared" si="7"/>
        <v>1665649.7000000002</v>
      </c>
      <c r="J35" s="39">
        <f t="shared" si="7"/>
        <v>1681353.43</v>
      </c>
      <c r="K35" s="39">
        <f t="shared" si="7"/>
        <v>1695397.9575000003</v>
      </c>
    </row>
    <row r="36" spans="1:11" ht="27">
      <c r="A36" s="122"/>
      <c r="B36" s="30">
        <v>11001</v>
      </c>
      <c r="C36" s="32" t="s">
        <v>103</v>
      </c>
      <c r="D36" s="33" t="s">
        <v>19</v>
      </c>
      <c r="E36" s="33" t="s">
        <v>19</v>
      </c>
      <c r="F36" s="33" t="s">
        <v>19</v>
      </c>
      <c r="G36" s="41">
        <v>335274.2</v>
      </c>
      <c r="H36" s="26">
        <v>325546.3</v>
      </c>
      <c r="I36" s="41">
        <v>325072.59999999998</v>
      </c>
      <c r="J36" s="46">
        <v>332885</v>
      </c>
      <c r="K36" s="41">
        <v>334546.7</v>
      </c>
    </row>
    <row r="37" spans="1:11" ht="40.5">
      <c r="A37" s="122"/>
      <c r="B37" s="30">
        <v>11002</v>
      </c>
      <c r="C37" s="37" t="s">
        <v>104</v>
      </c>
      <c r="D37" s="33" t="s">
        <v>108</v>
      </c>
      <c r="E37" s="33" t="s">
        <v>108</v>
      </c>
      <c r="F37" s="33" t="s">
        <v>19</v>
      </c>
      <c r="G37" s="78">
        <v>1500131</v>
      </c>
      <c r="H37" s="26">
        <v>1404735</v>
      </c>
      <c r="I37" s="41">
        <v>1277686.5</v>
      </c>
      <c r="J37" s="41">
        <v>1288137.8299999998</v>
      </c>
      <c r="K37" s="41">
        <v>1299178.6575000002</v>
      </c>
    </row>
    <row r="38" spans="1:11" ht="54">
      <c r="A38" s="122"/>
      <c r="B38" s="30">
        <v>11003</v>
      </c>
      <c r="C38" s="37" t="s">
        <v>106</v>
      </c>
      <c r="D38" s="33" t="s">
        <v>19</v>
      </c>
      <c r="E38" s="33" t="s">
        <v>19</v>
      </c>
      <c r="F38" s="33" t="s">
        <v>19</v>
      </c>
      <c r="G38" s="41">
        <v>51003.5</v>
      </c>
      <c r="H38" s="26">
        <v>26656.6</v>
      </c>
      <c r="I38" s="41">
        <v>33490.6</v>
      </c>
      <c r="J38" s="41">
        <v>33490.6</v>
      </c>
      <c r="K38" s="41">
        <v>33490.6</v>
      </c>
    </row>
    <row r="39" spans="1:11" ht="40.5">
      <c r="A39" s="122"/>
      <c r="B39" s="30">
        <v>31001</v>
      </c>
      <c r="C39" s="37" t="s">
        <v>105</v>
      </c>
      <c r="D39" s="33" t="s">
        <v>108</v>
      </c>
      <c r="E39" s="33" t="s">
        <v>108</v>
      </c>
      <c r="F39" s="33" t="s">
        <v>19</v>
      </c>
      <c r="G39" s="77">
        <v>50250.9</v>
      </c>
      <c r="H39" s="26">
        <v>30010</v>
      </c>
      <c r="I39" s="46">
        <v>24400</v>
      </c>
      <c r="J39" s="46">
        <v>26840</v>
      </c>
      <c r="K39" s="46">
        <v>28182</v>
      </c>
    </row>
    <row r="40" spans="1:11" ht="54">
      <c r="A40" s="122"/>
      <c r="B40" s="30">
        <v>31003</v>
      </c>
      <c r="C40" s="49" t="s">
        <v>107</v>
      </c>
      <c r="D40" s="33" t="s">
        <v>19</v>
      </c>
      <c r="E40" s="33" t="s">
        <v>19</v>
      </c>
      <c r="F40" s="33" t="s">
        <v>19</v>
      </c>
      <c r="G40" s="44"/>
      <c r="H40" s="26">
        <v>11453.7</v>
      </c>
      <c r="I40" s="46">
        <v>5000</v>
      </c>
      <c r="J40" s="41">
        <v>0</v>
      </c>
      <c r="K40" s="41">
        <v>0</v>
      </c>
    </row>
  </sheetData>
  <mergeCells count="17">
    <mergeCell ref="A28:A32"/>
    <mergeCell ref="A33:A34"/>
    <mergeCell ref="A35:A40"/>
    <mergeCell ref="A5:A9"/>
    <mergeCell ref="A10:A11"/>
    <mergeCell ref="A12:A15"/>
    <mergeCell ref="A16:A24"/>
    <mergeCell ref="A25:A27"/>
    <mergeCell ref="K3:K4"/>
    <mergeCell ref="J3:J4"/>
    <mergeCell ref="A1:I1"/>
    <mergeCell ref="A3:B4"/>
    <mergeCell ref="C3:C4"/>
    <mergeCell ref="D3:F3"/>
    <mergeCell ref="G3:G4"/>
    <mergeCell ref="H3:H4"/>
    <mergeCell ref="I3:I4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K39"/>
  <sheetViews>
    <sheetView topLeftCell="A30" workbookViewId="0">
      <selection activeCell="B50" sqref="B50"/>
    </sheetView>
  </sheetViews>
  <sheetFormatPr defaultRowHeight="15"/>
  <cols>
    <col min="1" max="1" width="7.140625" customWidth="1"/>
    <col min="2" max="2" width="12.7109375" customWidth="1"/>
    <col min="3" max="3" width="26.7109375" customWidth="1"/>
    <col min="4" max="4" width="11.5703125" customWidth="1"/>
    <col min="5" max="5" width="9.5703125" bestFit="1" customWidth="1"/>
    <col min="10" max="10" width="9.5703125" bestFit="1" customWidth="1"/>
    <col min="16" max="16" width="11.5703125" bestFit="1" customWidth="1"/>
    <col min="17" max="17" width="9.5703125" bestFit="1" customWidth="1"/>
    <col min="20" max="20" width="9.5703125" bestFit="1" customWidth="1"/>
    <col min="22" max="22" width="9.5703125" bestFit="1" customWidth="1"/>
    <col min="28" max="28" width="10.5703125" bestFit="1" customWidth="1"/>
    <col min="29" max="30" width="9.5703125" bestFit="1" customWidth="1"/>
    <col min="32" max="34" width="9.5703125" bestFit="1" customWidth="1"/>
    <col min="40" max="40" width="10.5703125" bestFit="1" customWidth="1"/>
    <col min="41" max="41" width="9.5703125" bestFit="1" customWidth="1"/>
    <col min="44" max="44" width="9.28515625" customWidth="1"/>
    <col min="46" max="46" width="10.42578125" customWidth="1"/>
    <col min="50" max="50" width="10.85546875" customWidth="1"/>
    <col min="52" max="52" width="10" bestFit="1" customWidth="1"/>
    <col min="53" max="53" width="9.5703125" bestFit="1" customWidth="1"/>
    <col min="56" max="56" width="10.140625" customWidth="1"/>
    <col min="58" max="58" width="10.28515625" customWidth="1"/>
    <col min="62" max="62" width="10.85546875" customWidth="1"/>
  </cols>
  <sheetData>
    <row r="1" spans="1:63" ht="18" thickBot="1">
      <c r="A1" s="99" t="s">
        <v>127</v>
      </c>
    </row>
    <row r="2" spans="1:63" ht="60" customHeight="1">
      <c r="A2" s="125" t="s">
        <v>2</v>
      </c>
      <c r="B2" s="126"/>
      <c r="C2" s="129" t="s">
        <v>3</v>
      </c>
      <c r="D2" s="124" t="s">
        <v>6</v>
      </c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 t="s">
        <v>7</v>
      </c>
      <c r="Q2" s="124"/>
      <c r="R2" s="124"/>
      <c r="S2" s="124"/>
      <c r="T2" s="124"/>
      <c r="U2" s="124"/>
      <c r="V2" s="124"/>
      <c r="W2" s="124"/>
      <c r="X2" s="124"/>
      <c r="Y2" s="124"/>
      <c r="Z2" s="100"/>
      <c r="AA2" s="100"/>
      <c r="AB2" s="124" t="s">
        <v>16</v>
      </c>
      <c r="AC2" s="124"/>
      <c r="AD2" s="124"/>
      <c r="AE2" s="124"/>
      <c r="AF2" s="124"/>
      <c r="AG2" s="124"/>
      <c r="AH2" s="124"/>
      <c r="AI2" s="124"/>
      <c r="AJ2" s="124"/>
      <c r="AK2" s="124"/>
      <c r="AL2" s="100"/>
      <c r="AM2" s="100"/>
      <c r="AN2" s="124" t="s">
        <v>17</v>
      </c>
      <c r="AO2" s="124"/>
      <c r="AP2" s="124"/>
      <c r="AQ2" s="124"/>
      <c r="AR2" s="124"/>
      <c r="AS2" s="124"/>
      <c r="AT2" s="124"/>
      <c r="AU2" s="124"/>
      <c r="AV2" s="124"/>
      <c r="AW2" s="124"/>
      <c r="AX2" s="100"/>
      <c r="AY2" s="100"/>
      <c r="AZ2" s="124" t="s">
        <v>128</v>
      </c>
      <c r="BA2" s="124"/>
      <c r="BB2" s="124"/>
      <c r="BC2" s="124"/>
      <c r="BD2" s="124"/>
      <c r="BE2" s="124"/>
      <c r="BF2" s="124"/>
      <c r="BG2" s="124"/>
      <c r="BH2" s="124"/>
      <c r="BI2" s="124"/>
      <c r="BJ2" s="100"/>
      <c r="BK2" s="100"/>
    </row>
    <row r="3" spans="1:63" ht="136.5" customHeight="1" thickBot="1">
      <c r="A3" s="127"/>
      <c r="B3" s="128"/>
      <c r="C3" s="130"/>
      <c r="D3" s="101" t="s">
        <v>0</v>
      </c>
      <c r="E3" s="102" t="s">
        <v>129</v>
      </c>
      <c r="F3" s="102" t="s">
        <v>130</v>
      </c>
      <c r="G3" s="102" t="s">
        <v>136</v>
      </c>
      <c r="H3" s="102" t="s">
        <v>131</v>
      </c>
      <c r="I3" s="102" t="s">
        <v>137</v>
      </c>
      <c r="J3" s="102" t="s">
        <v>132</v>
      </c>
      <c r="K3" s="102" t="s">
        <v>133</v>
      </c>
      <c r="L3" s="102" t="s">
        <v>134</v>
      </c>
      <c r="M3" s="102" t="s">
        <v>135</v>
      </c>
      <c r="N3" s="102" t="s">
        <v>138</v>
      </c>
      <c r="O3" s="102" t="s">
        <v>139</v>
      </c>
      <c r="P3" s="102" t="s">
        <v>0</v>
      </c>
      <c r="Q3" s="102" t="s">
        <v>129</v>
      </c>
      <c r="R3" s="102" t="s">
        <v>130</v>
      </c>
      <c r="S3" s="102" t="s">
        <v>136</v>
      </c>
      <c r="T3" s="102" t="s">
        <v>131</v>
      </c>
      <c r="U3" s="102" t="s">
        <v>137</v>
      </c>
      <c r="V3" s="102" t="s">
        <v>132</v>
      </c>
      <c r="W3" s="102" t="s">
        <v>133</v>
      </c>
      <c r="X3" s="102" t="s">
        <v>134</v>
      </c>
      <c r="Y3" s="102" t="s">
        <v>135</v>
      </c>
      <c r="Z3" s="102" t="s">
        <v>138</v>
      </c>
      <c r="AA3" s="102" t="s">
        <v>139</v>
      </c>
      <c r="AB3" s="102" t="s">
        <v>0</v>
      </c>
      <c r="AC3" s="102" t="s">
        <v>129</v>
      </c>
      <c r="AD3" s="102" t="s">
        <v>130</v>
      </c>
      <c r="AE3" s="102" t="s">
        <v>136</v>
      </c>
      <c r="AF3" s="102" t="s">
        <v>131</v>
      </c>
      <c r="AG3" s="102" t="s">
        <v>137</v>
      </c>
      <c r="AH3" s="102" t="s">
        <v>132</v>
      </c>
      <c r="AI3" s="102" t="s">
        <v>133</v>
      </c>
      <c r="AJ3" s="102" t="s">
        <v>134</v>
      </c>
      <c r="AK3" s="102" t="s">
        <v>135</v>
      </c>
      <c r="AL3" s="102" t="s">
        <v>138</v>
      </c>
      <c r="AM3" s="102" t="s">
        <v>139</v>
      </c>
      <c r="AN3" s="102" t="s">
        <v>0</v>
      </c>
      <c r="AO3" s="102" t="s">
        <v>129</v>
      </c>
      <c r="AP3" s="102" t="s">
        <v>136</v>
      </c>
      <c r="AQ3" s="102" t="s">
        <v>130</v>
      </c>
      <c r="AR3" s="102" t="s">
        <v>131</v>
      </c>
      <c r="AS3" s="102" t="s">
        <v>137</v>
      </c>
      <c r="AT3" s="102" t="s">
        <v>132</v>
      </c>
      <c r="AU3" s="102" t="s">
        <v>133</v>
      </c>
      <c r="AV3" s="102" t="s">
        <v>134</v>
      </c>
      <c r="AW3" s="102" t="s">
        <v>135</v>
      </c>
      <c r="AX3" s="102" t="s">
        <v>138</v>
      </c>
      <c r="AY3" s="102" t="s">
        <v>139</v>
      </c>
      <c r="AZ3" s="102" t="s">
        <v>0</v>
      </c>
      <c r="BA3" s="102" t="s">
        <v>129</v>
      </c>
      <c r="BB3" s="102" t="s">
        <v>136</v>
      </c>
      <c r="BC3" s="102" t="s">
        <v>130</v>
      </c>
      <c r="BD3" s="102" t="s">
        <v>131</v>
      </c>
      <c r="BE3" s="102" t="s">
        <v>137</v>
      </c>
      <c r="BF3" s="102" t="s">
        <v>132</v>
      </c>
      <c r="BG3" s="102" t="s">
        <v>133</v>
      </c>
      <c r="BH3" s="102" t="s">
        <v>134</v>
      </c>
      <c r="BI3" s="102" t="s">
        <v>135</v>
      </c>
      <c r="BJ3" s="102" t="s">
        <v>138</v>
      </c>
      <c r="BK3" s="102" t="s">
        <v>139</v>
      </c>
    </row>
    <row r="4" spans="1:63" ht="39" customHeight="1">
      <c r="A4" s="122">
        <v>1057</v>
      </c>
      <c r="B4" s="30"/>
      <c r="C4" s="103" t="s">
        <v>78</v>
      </c>
      <c r="D4" s="111">
        <f>D5+D6+D7+D8</f>
        <v>1691955.9999999998</v>
      </c>
      <c r="E4" s="111">
        <f t="shared" ref="E4:BK4" si="0">E5+E6+E7+E8</f>
        <v>1691956</v>
      </c>
      <c r="F4" s="111">
        <f t="shared" si="0"/>
        <v>0</v>
      </c>
      <c r="G4" s="111">
        <f t="shared" ref="G4" si="1">G5+G6+G7+G8</f>
        <v>0</v>
      </c>
      <c r="H4" s="111">
        <f t="shared" si="0"/>
        <v>0</v>
      </c>
      <c r="I4" s="111">
        <f t="shared" ref="I4" si="2">I5+I6+I7+I8</f>
        <v>0</v>
      </c>
      <c r="J4" s="111">
        <f t="shared" si="0"/>
        <v>0</v>
      </c>
      <c r="K4" s="111">
        <f t="shared" si="0"/>
        <v>0</v>
      </c>
      <c r="L4" s="111">
        <f t="shared" ref="L4:M4" si="3">L5+L6+L7+L8</f>
        <v>0</v>
      </c>
      <c r="M4" s="111">
        <f t="shared" si="3"/>
        <v>0</v>
      </c>
      <c r="N4" s="111">
        <f t="shared" si="0"/>
        <v>0</v>
      </c>
      <c r="O4" s="111">
        <f t="shared" si="0"/>
        <v>0</v>
      </c>
      <c r="P4" s="111">
        <f t="shared" si="0"/>
        <v>1318909.2</v>
      </c>
      <c r="Q4" s="111">
        <f t="shared" si="0"/>
        <v>1318909.2</v>
      </c>
      <c r="R4" s="111">
        <f t="shared" si="0"/>
        <v>0</v>
      </c>
      <c r="S4" s="111">
        <f t="shared" si="0"/>
        <v>0</v>
      </c>
      <c r="T4" s="111">
        <f t="shared" si="0"/>
        <v>0</v>
      </c>
      <c r="U4" s="111">
        <f t="shared" si="0"/>
        <v>0</v>
      </c>
      <c r="V4" s="111">
        <f t="shared" si="0"/>
        <v>0</v>
      </c>
      <c r="W4" s="111">
        <f t="shared" si="0"/>
        <v>0</v>
      </c>
      <c r="X4" s="111">
        <f t="shared" si="0"/>
        <v>0</v>
      </c>
      <c r="Y4" s="111">
        <f t="shared" si="0"/>
        <v>0</v>
      </c>
      <c r="Z4" s="111">
        <f t="shared" ref="Z4:AA4" si="4">Z5+Z6+Z7+Z8</f>
        <v>0</v>
      </c>
      <c r="AA4" s="111">
        <f t="shared" si="4"/>
        <v>0</v>
      </c>
      <c r="AB4" s="111">
        <f t="shared" si="0"/>
        <v>1511011.2</v>
      </c>
      <c r="AC4" s="111">
        <f t="shared" si="0"/>
        <v>1511011.2</v>
      </c>
      <c r="AD4" s="111">
        <f t="shared" si="0"/>
        <v>0</v>
      </c>
      <c r="AE4" s="111">
        <f t="shared" ref="AE4" si="5">AE5+AE6+AE7+AE8</f>
        <v>0</v>
      </c>
      <c r="AF4" s="111">
        <f t="shared" si="0"/>
        <v>0</v>
      </c>
      <c r="AG4" s="111">
        <f t="shared" ref="AG4" si="6">AG5+AG6+AG7+AG8</f>
        <v>0</v>
      </c>
      <c r="AH4" s="111">
        <f t="shared" si="0"/>
        <v>0</v>
      </c>
      <c r="AI4" s="111">
        <f t="shared" si="0"/>
        <v>0</v>
      </c>
      <c r="AJ4" s="111">
        <f t="shared" si="0"/>
        <v>0</v>
      </c>
      <c r="AK4" s="111">
        <f t="shared" si="0"/>
        <v>0</v>
      </c>
      <c r="AL4" s="111">
        <f t="shared" si="0"/>
        <v>0</v>
      </c>
      <c r="AM4" s="111">
        <f t="shared" si="0"/>
        <v>0</v>
      </c>
      <c r="AN4" s="111">
        <f t="shared" si="0"/>
        <v>1540745.4</v>
      </c>
      <c r="AO4" s="111">
        <f t="shared" si="0"/>
        <v>1540745.4</v>
      </c>
      <c r="AP4" s="111">
        <f t="shared" si="0"/>
        <v>0</v>
      </c>
      <c r="AQ4" s="111">
        <f t="shared" si="0"/>
        <v>0</v>
      </c>
      <c r="AR4" s="111">
        <f t="shared" si="0"/>
        <v>0</v>
      </c>
      <c r="AS4" s="111">
        <f t="shared" si="0"/>
        <v>0</v>
      </c>
      <c r="AT4" s="111">
        <f t="shared" si="0"/>
        <v>0</v>
      </c>
      <c r="AU4" s="111">
        <f t="shared" si="0"/>
        <v>0</v>
      </c>
      <c r="AV4" s="111">
        <f t="shared" si="0"/>
        <v>0</v>
      </c>
      <c r="AW4" s="111">
        <f t="shared" si="0"/>
        <v>0</v>
      </c>
      <c r="AX4" s="111">
        <f t="shared" ref="AX4:AY4" si="7">AX5+AX6+AX7+AX8</f>
        <v>0</v>
      </c>
      <c r="AY4" s="111">
        <f t="shared" si="7"/>
        <v>0</v>
      </c>
      <c r="AZ4" s="111">
        <f t="shared" si="0"/>
        <v>1559185.13</v>
      </c>
      <c r="BA4" s="111">
        <f t="shared" si="0"/>
        <v>1559185.1</v>
      </c>
      <c r="BB4" s="111">
        <f t="shared" ref="BB4" si="8">BB5+BB6+BB7+BB8</f>
        <v>0</v>
      </c>
      <c r="BC4" s="111">
        <f t="shared" si="0"/>
        <v>0</v>
      </c>
      <c r="BD4" s="111">
        <f t="shared" si="0"/>
        <v>0</v>
      </c>
      <c r="BE4" s="111">
        <f t="shared" ref="BE4" si="9">BE5+BE6+BE7+BE8</f>
        <v>0</v>
      </c>
      <c r="BF4" s="111">
        <f t="shared" si="0"/>
        <v>0</v>
      </c>
      <c r="BG4" s="111">
        <f t="shared" si="0"/>
        <v>0</v>
      </c>
      <c r="BH4" s="111">
        <f t="shared" si="0"/>
        <v>0</v>
      </c>
      <c r="BI4" s="111">
        <f t="shared" si="0"/>
        <v>0</v>
      </c>
      <c r="BJ4" s="111">
        <f t="shared" si="0"/>
        <v>0</v>
      </c>
      <c r="BK4" s="111">
        <f t="shared" si="0"/>
        <v>0</v>
      </c>
    </row>
    <row r="5" spans="1:63" ht="67.5">
      <c r="A5" s="122"/>
      <c r="B5" s="30">
        <v>11001</v>
      </c>
      <c r="C5" s="104" t="s">
        <v>93</v>
      </c>
      <c r="D5" s="34">
        <v>1606876.4999999998</v>
      </c>
      <c r="E5" s="110">
        <v>1606876.5</v>
      </c>
      <c r="F5" s="79"/>
      <c r="G5" s="79"/>
      <c r="H5" s="79"/>
      <c r="I5" s="79"/>
      <c r="J5" s="79"/>
      <c r="K5" s="79"/>
      <c r="L5" s="79"/>
      <c r="M5" s="79"/>
      <c r="N5" s="79"/>
      <c r="O5" s="79"/>
      <c r="P5" s="110">
        <v>1229647.8</v>
      </c>
      <c r="Q5" s="110">
        <v>1229647.8</v>
      </c>
      <c r="R5" s="79"/>
      <c r="S5" s="79"/>
      <c r="T5" s="79"/>
      <c r="U5" s="79"/>
      <c r="V5" s="79"/>
      <c r="W5" s="79"/>
      <c r="X5" s="79"/>
      <c r="Y5" s="79"/>
      <c r="Z5" s="79"/>
      <c r="AA5" s="79"/>
      <c r="AB5" s="110">
        <v>1446616.2</v>
      </c>
      <c r="AC5" s="110">
        <v>1446616.2</v>
      </c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110">
        <v>1476026.2</v>
      </c>
      <c r="AO5" s="110">
        <v>1476026.2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35">
        <v>1493500.3299999998</v>
      </c>
      <c r="BA5" s="110">
        <v>1493500.3</v>
      </c>
      <c r="BB5" s="79"/>
      <c r="BC5" s="79"/>
      <c r="BD5" s="79"/>
      <c r="BE5" s="79"/>
      <c r="BF5" s="79"/>
      <c r="BG5" s="79"/>
      <c r="BH5" s="79"/>
      <c r="BI5" s="79"/>
      <c r="BJ5" s="79"/>
      <c r="BK5" s="79"/>
    </row>
    <row r="6" spans="1:63" ht="40.5">
      <c r="A6" s="122"/>
      <c r="B6" s="30">
        <v>11002</v>
      </c>
      <c r="C6" s="104" t="s">
        <v>79</v>
      </c>
      <c r="D6" s="34">
        <v>19755.599999999999</v>
      </c>
      <c r="E6" s="79">
        <v>19755.599999999999</v>
      </c>
      <c r="F6" s="79"/>
      <c r="G6" s="79"/>
      <c r="H6" s="79"/>
      <c r="I6" s="79"/>
      <c r="J6" s="79"/>
      <c r="K6" s="79"/>
      <c r="L6" s="79"/>
      <c r="M6" s="79"/>
      <c r="N6" s="79"/>
      <c r="O6" s="79"/>
      <c r="P6" s="110">
        <v>27690.499999999996</v>
      </c>
      <c r="Q6" s="79">
        <v>27690.5</v>
      </c>
      <c r="R6" s="79"/>
      <c r="S6" s="79"/>
      <c r="T6" s="79"/>
      <c r="U6" s="79"/>
      <c r="V6" s="79"/>
      <c r="W6" s="79"/>
      <c r="X6" s="79"/>
      <c r="Y6" s="79"/>
      <c r="Z6" s="79"/>
      <c r="AA6" s="79"/>
      <c r="AB6" s="110">
        <v>0</v>
      </c>
      <c r="AC6" s="79">
        <v>0</v>
      </c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110">
        <v>0</v>
      </c>
      <c r="AO6" s="79">
        <v>0</v>
      </c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35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</row>
    <row r="7" spans="1:63" ht="59.25" customHeight="1">
      <c r="A7" s="122"/>
      <c r="B7" s="30">
        <v>11003</v>
      </c>
      <c r="C7" s="104" t="s">
        <v>80</v>
      </c>
      <c r="D7" s="34">
        <v>21123.5</v>
      </c>
      <c r="E7" s="79">
        <v>21123.5</v>
      </c>
      <c r="F7" s="79"/>
      <c r="G7" s="79"/>
      <c r="H7" s="79"/>
      <c r="I7" s="79"/>
      <c r="J7" s="79"/>
      <c r="K7" s="79"/>
      <c r="L7" s="79"/>
      <c r="M7" s="79"/>
      <c r="N7" s="79"/>
      <c r="O7" s="79"/>
      <c r="P7" s="110">
        <v>40571.9</v>
      </c>
      <c r="Q7" s="79">
        <v>40571.9</v>
      </c>
      <c r="R7" s="79"/>
      <c r="S7" s="79"/>
      <c r="T7" s="79"/>
      <c r="U7" s="79"/>
      <c r="V7" s="79"/>
      <c r="W7" s="79"/>
      <c r="X7" s="79"/>
      <c r="Y7" s="79"/>
      <c r="Z7" s="79"/>
      <c r="AA7" s="79"/>
      <c r="AB7" s="110">
        <v>43405</v>
      </c>
      <c r="AC7" s="79">
        <v>43405</v>
      </c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110">
        <v>44719.199999999997</v>
      </c>
      <c r="AO7" s="79">
        <v>44719.199999999997</v>
      </c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35">
        <v>45684.800000000003</v>
      </c>
      <c r="BA7" s="79">
        <v>45684.800000000003</v>
      </c>
      <c r="BB7" s="79"/>
      <c r="BC7" s="79"/>
      <c r="BD7" s="79"/>
      <c r="BE7" s="79"/>
      <c r="BF7" s="79"/>
      <c r="BG7" s="79"/>
      <c r="BH7" s="79"/>
      <c r="BI7" s="79"/>
      <c r="BJ7" s="79"/>
      <c r="BK7" s="79"/>
    </row>
    <row r="8" spans="1:63" ht="54">
      <c r="A8" s="122"/>
      <c r="B8" s="30">
        <v>31001</v>
      </c>
      <c r="C8" s="105" t="s">
        <v>81</v>
      </c>
      <c r="D8" s="34">
        <v>44200.4</v>
      </c>
      <c r="E8" s="79">
        <v>44200.4</v>
      </c>
      <c r="F8" s="79"/>
      <c r="G8" s="79"/>
      <c r="H8" s="79"/>
      <c r="I8" s="79"/>
      <c r="J8" s="79"/>
      <c r="K8" s="79"/>
      <c r="L8" s="79"/>
      <c r="M8" s="79"/>
      <c r="N8" s="79"/>
      <c r="O8" s="79"/>
      <c r="P8" s="110">
        <v>20999</v>
      </c>
      <c r="Q8" s="110">
        <v>20999</v>
      </c>
      <c r="R8" s="79"/>
      <c r="S8" s="79"/>
      <c r="T8" s="79"/>
      <c r="U8" s="79"/>
      <c r="V8" s="79"/>
      <c r="W8" s="79"/>
      <c r="X8" s="79"/>
      <c r="Y8" s="79"/>
      <c r="Z8" s="79"/>
      <c r="AA8" s="79"/>
      <c r="AB8" s="110">
        <v>20990</v>
      </c>
      <c r="AC8" s="110">
        <v>20990</v>
      </c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110">
        <v>20000</v>
      </c>
      <c r="AO8" s="110">
        <v>20000</v>
      </c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35">
        <v>20000</v>
      </c>
      <c r="BA8" s="35">
        <v>20000</v>
      </c>
      <c r="BB8" s="79"/>
      <c r="BC8" s="79"/>
      <c r="BD8" s="79"/>
      <c r="BE8" s="79"/>
      <c r="BF8" s="79"/>
      <c r="BG8" s="79"/>
      <c r="BH8" s="79"/>
      <c r="BI8" s="79"/>
      <c r="BJ8" s="79"/>
      <c r="BK8" s="79"/>
    </row>
    <row r="9" spans="1:63" ht="27">
      <c r="A9" s="122">
        <v>1052</v>
      </c>
      <c r="B9" s="30"/>
      <c r="C9" s="106" t="s">
        <v>82</v>
      </c>
      <c r="D9" s="39">
        <f>D10</f>
        <v>321037.3</v>
      </c>
      <c r="E9" s="39">
        <f t="shared" ref="E9:BK9" si="10">E10</f>
        <v>92781.6</v>
      </c>
      <c r="F9" s="39">
        <f t="shared" si="10"/>
        <v>21705.200000000001</v>
      </c>
      <c r="G9" s="76">
        <f t="shared" si="10"/>
        <v>21416.400000000001</v>
      </c>
      <c r="H9" s="76">
        <f t="shared" si="10"/>
        <v>14586</v>
      </c>
      <c r="I9" s="76">
        <f t="shared" si="10"/>
        <v>29576.799999999999</v>
      </c>
      <c r="J9" s="39">
        <f t="shared" si="10"/>
        <v>21416.400000000001</v>
      </c>
      <c r="K9" s="39">
        <f t="shared" si="10"/>
        <v>26770.5</v>
      </c>
      <c r="L9" s="39">
        <f t="shared" si="10"/>
        <v>34159.599999999999</v>
      </c>
      <c r="M9" s="39">
        <f t="shared" si="10"/>
        <v>22988.799999999999</v>
      </c>
      <c r="N9" s="39">
        <f t="shared" si="10"/>
        <v>14219.5</v>
      </c>
      <c r="O9" s="39">
        <f t="shared" si="10"/>
        <v>21416.400000000001</v>
      </c>
      <c r="P9" s="39">
        <f t="shared" si="10"/>
        <v>325700.3</v>
      </c>
      <c r="Q9" s="39">
        <f t="shared" si="10"/>
        <v>93658.3</v>
      </c>
      <c r="R9" s="39">
        <f t="shared" si="10"/>
        <v>22270.400000000001</v>
      </c>
      <c r="S9" s="76">
        <f t="shared" si="10"/>
        <v>21587.200000000001</v>
      </c>
      <c r="T9" s="39">
        <f t="shared" si="10"/>
        <v>14714.2</v>
      </c>
      <c r="U9" s="76">
        <f t="shared" si="10"/>
        <v>30994.1</v>
      </c>
      <c r="V9" s="39">
        <f t="shared" si="10"/>
        <v>21587.200000000001</v>
      </c>
      <c r="W9" s="76">
        <f t="shared" si="10"/>
        <v>26984</v>
      </c>
      <c r="X9" s="39">
        <f t="shared" si="10"/>
        <v>34568.800000000003</v>
      </c>
      <c r="Y9" s="39">
        <f t="shared" si="10"/>
        <v>23291.1</v>
      </c>
      <c r="Z9" s="39">
        <f t="shared" si="10"/>
        <v>14457.8</v>
      </c>
      <c r="AA9" s="39">
        <f t="shared" si="10"/>
        <v>21587.200000000001</v>
      </c>
      <c r="AB9" s="39">
        <f t="shared" si="10"/>
        <v>325700.3</v>
      </c>
      <c r="AC9" s="39">
        <f t="shared" si="10"/>
        <v>93658.3</v>
      </c>
      <c r="AD9" s="39">
        <f t="shared" si="10"/>
        <v>22270.400000000001</v>
      </c>
      <c r="AE9" s="76">
        <f t="shared" si="10"/>
        <v>21587.200000000001</v>
      </c>
      <c r="AF9" s="39">
        <f t="shared" si="10"/>
        <v>14714.2</v>
      </c>
      <c r="AG9" s="76">
        <f t="shared" si="10"/>
        <v>30994.1</v>
      </c>
      <c r="AH9" s="39">
        <f t="shared" si="10"/>
        <v>21587.200000000001</v>
      </c>
      <c r="AI9" s="39">
        <f t="shared" si="10"/>
        <v>26984</v>
      </c>
      <c r="AJ9" s="39">
        <f t="shared" si="10"/>
        <v>34568.800000000003</v>
      </c>
      <c r="AK9" s="39">
        <f t="shared" si="10"/>
        <v>23291.1</v>
      </c>
      <c r="AL9" s="39">
        <f t="shared" si="10"/>
        <v>14457.8</v>
      </c>
      <c r="AM9" s="39">
        <f t="shared" si="10"/>
        <v>21587.200000000001</v>
      </c>
      <c r="AN9" s="39">
        <f t="shared" si="10"/>
        <v>325700.3</v>
      </c>
      <c r="AO9" s="39">
        <f t="shared" si="10"/>
        <v>93658.3</v>
      </c>
      <c r="AP9" s="76">
        <f t="shared" si="10"/>
        <v>22270.400000000001</v>
      </c>
      <c r="AQ9" s="39">
        <f t="shared" si="10"/>
        <v>21587.200000000001</v>
      </c>
      <c r="AR9" s="39">
        <f t="shared" si="10"/>
        <v>14714.2</v>
      </c>
      <c r="AS9" s="76">
        <f t="shared" si="10"/>
        <v>30994.1</v>
      </c>
      <c r="AT9" s="39">
        <f t="shared" si="10"/>
        <v>21587.200000000001</v>
      </c>
      <c r="AU9" s="39">
        <f t="shared" si="10"/>
        <v>26984</v>
      </c>
      <c r="AV9" s="39">
        <f t="shared" si="10"/>
        <v>34568.800000000003</v>
      </c>
      <c r="AW9" s="39">
        <f t="shared" si="10"/>
        <v>23291.1</v>
      </c>
      <c r="AX9" s="39">
        <f t="shared" si="10"/>
        <v>14457.8</v>
      </c>
      <c r="AY9" s="39">
        <f t="shared" si="10"/>
        <v>21587.200000000001</v>
      </c>
      <c r="AZ9" s="39">
        <f t="shared" si="10"/>
        <v>325700.3</v>
      </c>
      <c r="BA9" s="39">
        <f t="shared" si="10"/>
        <v>93658.3</v>
      </c>
      <c r="BB9" s="76">
        <f t="shared" si="10"/>
        <v>22270.400000000001</v>
      </c>
      <c r="BC9" s="39">
        <f t="shared" si="10"/>
        <v>21587.200000000001</v>
      </c>
      <c r="BD9" s="39">
        <f t="shared" si="10"/>
        <v>14714.2</v>
      </c>
      <c r="BE9" s="76">
        <f t="shared" si="10"/>
        <v>30994.1</v>
      </c>
      <c r="BF9" s="39">
        <f t="shared" si="10"/>
        <v>21587.200000000001</v>
      </c>
      <c r="BG9" s="39">
        <f t="shared" si="10"/>
        <v>26984</v>
      </c>
      <c r="BH9" s="39">
        <f t="shared" si="10"/>
        <v>34568.800000000003</v>
      </c>
      <c r="BI9" s="39">
        <f t="shared" si="10"/>
        <v>23291.1</v>
      </c>
      <c r="BJ9" s="39">
        <f t="shared" si="10"/>
        <v>14457.8</v>
      </c>
      <c r="BK9" s="39">
        <f t="shared" si="10"/>
        <v>21587.200000000001</v>
      </c>
    </row>
    <row r="10" spans="1:63" ht="54">
      <c r="A10" s="122"/>
      <c r="B10" s="30">
        <v>11001</v>
      </c>
      <c r="C10" s="107" t="s">
        <v>83</v>
      </c>
      <c r="D10" s="41">
        <v>321037.3</v>
      </c>
      <c r="E10" s="79">
        <v>92781.6</v>
      </c>
      <c r="F10" s="79">
        <v>21705.200000000001</v>
      </c>
      <c r="G10" s="110">
        <v>21416.400000000001</v>
      </c>
      <c r="H10" s="110">
        <v>14586</v>
      </c>
      <c r="I10" s="110">
        <v>29576.799999999999</v>
      </c>
      <c r="J10" s="79">
        <v>21416.400000000001</v>
      </c>
      <c r="K10" s="79">
        <v>26770.5</v>
      </c>
      <c r="L10" s="79">
        <v>34159.599999999999</v>
      </c>
      <c r="M10" s="79">
        <v>22988.799999999999</v>
      </c>
      <c r="N10" s="79">
        <v>14219.5</v>
      </c>
      <c r="O10" s="79">
        <v>21416.400000000001</v>
      </c>
      <c r="P10" s="110">
        <v>325700.3</v>
      </c>
      <c r="Q10" s="79">
        <v>93658.3</v>
      </c>
      <c r="R10" s="79">
        <v>22270.400000000001</v>
      </c>
      <c r="S10" s="110">
        <v>21587.200000000001</v>
      </c>
      <c r="T10" s="79">
        <v>14714.2</v>
      </c>
      <c r="U10" s="110">
        <v>30994.1</v>
      </c>
      <c r="V10" s="79">
        <v>21587.200000000001</v>
      </c>
      <c r="W10" s="110">
        <v>26984</v>
      </c>
      <c r="X10" s="79">
        <v>34568.800000000003</v>
      </c>
      <c r="Y10" s="79">
        <v>23291.1</v>
      </c>
      <c r="Z10" s="79">
        <v>14457.8</v>
      </c>
      <c r="AA10" s="79">
        <v>21587.200000000001</v>
      </c>
      <c r="AB10" s="110">
        <v>325700.3</v>
      </c>
      <c r="AC10" s="79">
        <v>93658.3</v>
      </c>
      <c r="AD10" s="79">
        <v>22270.400000000001</v>
      </c>
      <c r="AE10" s="110">
        <v>21587.200000000001</v>
      </c>
      <c r="AF10" s="79">
        <v>14714.2</v>
      </c>
      <c r="AG10" s="110">
        <v>30994.1</v>
      </c>
      <c r="AH10" s="79">
        <v>21587.200000000001</v>
      </c>
      <c r="AI10" s="110">
        <v>26984</v>
      </c>
      <c r="AJ10" s="79">
        <v>34568.800000000003</v>
      </c>
      <c r="AK10" s="79">
        <v>23291.1</v>
      </c>
      <c r="AL10" s="79">
        <v>14457.8</v>
      </c>
      <c r="AM10" s="79">
        <v>21587.200000000001</v>
      </c>
      <c r="AN10" s="110">
        <v>325700.3</v>
      </c>
      <c r="AO10" s="79">
        <v>93658.3</v>
      </c>
      <c r="AP10" s="79">
        <v>22270.400000000001</v>
      </c>
      <c r="AQ10" s="110">
        <v>21587.200000000001</v>
      </c>
      <c r="AR10" s="79">
        <v>14714.2</v>
      </c>
      <c r="AS10" s="110">
        <v>30994.1</v>
      </c>
      <c r="AT10" s="79">
        <v>21587.200000000001</v>
      </c>
      <c r="AU10" s="110">
        <v>26984</v>
      </c>
      <c r="AV10" s="79">
        <v>34568.800000000003</v>
      </c>
      <c r="AW10" s="79">
        <v>23291.1</v>
      </c>
      <c r="AX10" s="79">
        <v>14457.8</v>
      </c>
      <c r="AY10" s="79">
        <v>21587.200000000001</v>
      </c>
      <c r="AZ10" s="90">
        <v>325700.3</v>
      </c>
      <c r="BA10" s="79">
        <v>93658.3</v>
      </c>
      <c r="BB10" s="79">
        <v>22270.400000000001</v>
      </c>
      <c r="BC10" s="110">
        <v>21587.200000000001</v>
      </c>
      <c r="BD10" s="79">
        <v>14714.2</v>
      </c>
      <c r="BE10" s="110">
        <v>30994.1</v>
      </c>
      <c r="BF10" s="79">
        <v>21587.200000000001</v>
      </c>
      <c r="BG10" s="110">
        <v>26984</v>
      </c>
      <c r="BH10" s="79">
        <v>34568.800000000003</v>
      </c>
      <c r="BI10" s="79">
        <v>23291.1</v>
      </c>
      <c r="BJ10" s="79">
        <v>14457.8</v>
      </c>
      <c r="BK10" s="79">
        <v>21587.200000000001</v>
      </c>
    </row>
    <row r="11" spans="1:63" ht="27">
      <c r="A11" s="122">
        <v>1093</v>
      </c>
      <c r="B11" s="30"/>
      <c r="C11" s="106" t="s">
        <v>4</v>
      </c>
      <c r="D11" s="76">
        <f>D12+D13+D14</f>
        <v>614951.5</v>
      </c>
      <c r="E11" s="76">
        <f t="shared" ref="E11:BK11" si="11">E12+E13+E14</f>
        <v>614951.5</v>
      </c>
      <c r="F11" s="76">
        <f t="shared" si="11"/>
        <v>0</v>
      </c>
      <c r="G11" s="76">
        <f t="shared" ref="G11" si="12">G12+G13+G14</f>
        <v>0</v>
      </c>
      <c r="H11" s="76">
        <f t="shared" si="11"/>
        <v>0</v>
      </c>
      <c r="I11" s="76">
        <f t="shared" ref="I11" si="13">I12+I13+I14</f>
        <v>0</v>
      </c>
      <c r="J11" s="76">
        <f t="shared" si="11"/>
        <v>0</v>
      </c>
      <c r="K11" s="76">
        <f t="shared" si="11"/>
        <v>0</v>
      </c>
      <c r="L11" s="76">
        <f t="shared" ref="L11:M11" si="14">L12+L13+L14</f>
        <v>0</v>
      </c>
      <c r="M11" s="76">
        <f t="shared" si="14"/>
        <v>0</v>
      </c>
      <c r="N11" s="76">
        <f t="shared" si="11"/>
        <v>0</v>
      </c>
      <c r="O11" s="76">
        <f t="shared" si="11"/>
        <v>0</v>
      </c>
      <c r="P11" s="76">
        <f t="shared" si="11"/>
        <v>612551.5</v>
      </c>
      <c r="Q11" s="76">
        <f t="shared" si="11"/>
        <v>612551.5</v>
      </c>
      <c r="R11" s="76">
        <f t="shared" si="11"/>
        <v>0</v>
      </c>
      <c r="S11" s="76">
        <f t="shared" si="11"/>
        <v>0</v>
      </c>
      <c r="T11" s="76">
        <f t="shared" si="11"/>
        <v>0</v>
      </c>
      <c r="U11" s="76">
        <f t="shared" si="11"/>
        <v>0</v>
      </c>
      <c r="V11" s="76">
        <f t="shared" si="11"/>
        <v>0</v>
      </c>
      <c r="W11" s="76">
        <f t="shared" si="11"/>
        <v>0</v>
      </c>
      <c r="X11" s="76">
        <f t="shared" si="11"/>
        <v>0</v>
      </c>
      <c r="Y11" s="76">
        <f t="shared" si="11"/>
        <v>0</v>
      </c>
      <c r="Z11" s="76">
        <f t="shared" ref="Z11:AA11" si="15">Z12+Z13+Z14</f>
        <v>0</v>
      </c>
      <c r="AA11" s="76">
        <f t="shared" si="15"/>
        <v>0</v>
      </c>
      <c r="AB11" s="76">
        <f t="shared" si="11"/>
        <v>764215.7</v>
      </c>
      <c r="AC11" s="76">
        <f t="shared" si="11"/>
        <v>764215.7</v>
      </c>
      <c r="AD11" s="76">
        <f t="shared" si="11"/>
        <v>0</v>
      </c>
      <c r="AE11" s="76">
        <f t="shared" ref="AE11" si="16">AE12+AE13+AE14</f>
        <v>0</v>
      </c>
      <c r="AF11" s="76">
        <f t="shared" si="11"/>
        <v>0</v>
      </c>
      <c r="AG11" s="76">
        <f t="shared" ref="AG11" si="17">AG12+AG13+AG14</f>
        <v>0</v>
      </c>
      <c r="AH11" s="76">
        <f t="shared" si="11"/>
        <v>0</v>
      </c>
      <c r="AI11" s="76">
        <f t="shared" si="11"/>
        <v>0</v>
      </c>
      <c r="AJ11" s="76">
        <f t="shared" si="11"/>
        <v>0</v>
      </c>
      <c r="AK11" s="76">
        <f t="shared" si="11"/>
        <v>0</v>
      </c>
      <c r="AL11" s="76">
        <f t="shared" si="11"/>
        <v>0</v>
      </c>
      <c r="AM11" s="76">
        <f t="shared" si="11"/>
        <v>0</v>
      </c>
      <c r="AN11" s="76">
        <f t="shared" si="11"/>
        <v>776747.3</v>
      </c>
      <c r="AO11" s="76">
        <f t="shared" si="11"/>
        <v>776747.3</v>
      </c>
      <c r="AP11" s="76">
        <f t="shared" si="11"/>
        <v>0</v>
      </c>
      <c r="AQ11" s="76">
        <f t="shared" si="11"/>
        <v>0</v>
      </c>
      <c r="AR11" s="76">
        <f t="shared" si="11"/>
        <v>0</v>
      </c>
      <c r="AS11" s="76">
        <f t="shared" si="11"/>
        <v>0</v>
      </c>
      <c r="AT11" s="76">
        <f t="shared" si="11"/>
        <v>0</v>
      </c>
      <c r="AU11" s="76">
        <f t="shared" si="11"/>
        <v>0</v>
      </c>
      <c r="AV11" s="76">
        <f t="shared" si="11"/>
        <v>0</v>
      </c>
      <c r="AW11" s="76">
        <f t="shared" si="11"/>
        <v>0</v>
      </c>
      <c r="AX11" s="76">
        <f t="shared" ref="AX11:AY11" si="18">AX12+AX13+AX14</f>
        <v>0</v>
      </c>
      <c r="AY11" s="76">
        <f t="shared" si="18"/>
        <v>0</v>
      </c>
      <c r="AZ11" s="76">
        <f t="shared" si="11"/>
        <v>789916.3</v>
      </c>
      <c r="BA11" s="76">
        <f t="shared" si="11"/>
        <v>511377.9</v>
      </c>
      <c r="BB11" s="76">
        <f t="shared" ref="BB11" si="19">BB12+BB13+BB14</f>
        <v>0</v>
      </c>
      <c r="BC11" s="76">
        <f t="shared" si="11"/>
        <v>0</v>
      </c>
      <c r="BD11" s="76">
        <f t="shared" si="11"/>
        <v>0</v>
      </c>
      <c r="BE11" s="76">
        <f t="shared" ref="BE11" si="20">BE12+BE13+BE14</f>
        <v>0</v>
      </c>
      <c r="BF11" s="76">
        <f t="shared" si="11"/>
        <v>0</v>
      </c>
      <c r="BG11" s="76">
        <f t="shared" si="11"/>
        <v>0</v>
      </c>
      <c r="BH11" s="76">
        <f t="shared" si="11"/>
        <v>0</v>
      </c>
      <c r="BI11" s="76">
        <f t="shared" si="11"/>
        <v>0</v>
      </c>
      <c r="BJ11" s="76">
        <f t="shared" si="11"/>
        <v>0</v>
      </c>
      <c r="BK11" s="76">
        <f t="shared" si="11"/>
        <v>0</v>
      </c>
    </row>
    <row r="12" spans="1:63" ht="27">
      <c r="A12" s="122"/>
      <c r="B12" s="30">
        <v>11001</v>
      </c>
      <c r="C12" s="106" t="s">
        <v>84</v>
      </c>
      <c r="D12" s="41">
        <v>377272.1</v>
      </c>
      <c r="E12" s="41">
        <v>377272.1</v>
      </c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110">
        <v>377272.1</v>
      </c>
      <c r="Q12" s="110">
        <v>377272.1</v>
      </c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110">
        <v>511377.9</v>
      </c>
      <c r="AC12" s="110">
        <v>511377.9</v>
      </c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110">
        <v>511377.9</v>
      </c>
      <c r="AO12" s="110">
        <v>511377.9</v>
      </c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46">
        <v>511377.9</v>
      </c>
      <c r="BA12" s="46">
        <v>511377.9</v>
      </c>
      <c r="BB12" s="79"/>
      <c r="BC12" s="79"/>
      <c r="BD12" s="79"/>
      <c r="BE12" s="79"/>
      <c r="BF12" s="79"/>
      <c r="BG12" s="79"/>
      <c r="BH12" s="79"/>
      <c r="BI12" s="79"/>
      <c r="BJ12" s="79"/>
      <c r="BK12" s="79"/>
    </row>
    <row r="13" spans="1:63" ht="54">
      <c r="A13" s="123"/>
      <c r="B13" s="30">
        <v>11002</v>
      </c>
      <c r="C13" s="106" t="s">
        <v>124</v>
      </c>
      <c r="D13" s="89">
        <v>17400</v>
      </c>
      <c r="E13" s="89">
        <v>17400</v>
      </c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110">
        <v>15000</v>
      </c>
      <c r="Q13" s="110">
        <v>15000</v>
      </c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110">
        <v>15000</v>
      </c>
      <c r="AC13" s="110">
        <v>15000</v>
      </c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110">
        <v>15000</v>
      </c>
      <c r="AO13" s="110">
        <v>15000</v>
      </c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89">
        <v>15000</v>
      </c>
      <c r="BA13" s="79"/>
      <c r="BB13" s="79"/>
      <c r="BC13" s="79"/>
      <c r="BD13" s="79"/>
      <c r="BE13" s="79"/>
      <c r="BF13" s="79"/>
      <c r="BG13" s="79"/>
      <c r="BH13" s="79"/>
      <c r="BI13" s="79"/>
      <c r="BJ13" s="79"/>
      <c r="BK13" s="79"/>
    </row>
    <row r="14" spans="1:63" ht="40.5">
      <c r="A14" s="122"/>
      <c r="B14" s="30">
        <v>11003</v>
      </c>
      <c r="C14" s="106" t="s">
        <v>5</v>
      </c>
      <c r="D14" s="41">
        <v>220279.4</v>
      </c>
      <c r="E14" s="41">
        <v>220279.4</v>
      </c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110">
        <v>220279.4</v>
      </c>
      <c r="Q14" s="110">
        <v>220279.4</v>
      </c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110">
        <v>237837.8</v>
      </c>
      <c r="AC14" s="110">
        <v>237837.8</v>
      </c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110">
        <v>250369.4</v>
      </c>
      <c r="AO14" s="110">
        <v>250369.4</v>
      </c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46">
        <v>263538.40000000002</v>
      </c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</row>
    <row r="15" spans="1:63" ht="27">
      <c r="A15" s="122">
        <v>1120</v>
      </c>
      <c r="B15" s="30"/>
      <c r="C15" s="106" t="s">
        <v>85</v>
      </c>
      <c r="D15" s="76">
        <f>D16+D17+D18+D19+D20+D21+D22+D23</f>
        <v>8177852.2000000002</v>
      </c>
      <c r="E15" s="76">
        <f t="shared" ref="E15:BK15" si="21">E16+E17+E18+E19+E20+E21+E22+E23</f>
        <v>3494264.1999999997</v>
      </c>
      <c r="F15" s="76">
        <f t="shared" si="21"/>
        <v>600936</v>
      </c>
      <c r="G15" s="76">
        <f t="shared" ref="G15" si="22">G16+G17+G18+G19+G20+G21+G22+G23</f>
        <v>0</v>
      </c>
      <c r="H15" s="76">
        <f t="shared" si="21"/>
        <v>971793</v>
      </c>
      <c r="I15" s="76">
        <f t="shared" ref="I15" si="23">I16+I17+I18+I19+I20+I21+I22+I23</f>
        <v>0</v>
      </c>
      <c r="J15" s="76">
        <f t="shared" si="21"/>
        <v>1557358</v>
      </c>
      <c r="K15" s="76">
        <f t="shared" si="21"/>
        <v>519100</v>
      </c>
      <c r="L15" s="76">
        <f t="shared" ref="L15:M15" si="24">L16+L17+L18+L19+L20+L21+L22+L23</f>
        <v>717814</v>
      </c>
      <c r="M15" s="76">
        <f t="shared" si="24"/>
        <v>316587</v>
      </c>
      <c r="N15" s="76">
        <f t="shared" si="21"/>
        <v>0</v>
      </c>
      <c r="O15" s="76">
        <f t="shared" si="21"/>
        <v>0</v>
      </c>
      <c r="P15" s="76">
        <f t="shared" si="21"/>
        <v>10254899.199999999</v>
      </c>
      <c r="Q15" s="76">
        <f t="shared" si="21"/>
        <v>4616613.9000000004</v>
      </c>
      <c r="R15" s="76">
        <f t="shared" si="21"/>
        <v>669706.69999999995</v>
      </c>
      <c r="S15" s="76">
        <f t="shared" si="21"/>
        <v>22639.200000000001</v>
      </c>
      <c r="T15" s="76">
        <f t="shared" si="21"/>
        <v>1070482.8999999999</v>
      </c>
      <c r="U15" s="76">
        <f t="shared" si="21"/>
        <v>19643.900000000001</v>
      </c>
      <c r="V15" s="76">
        <f t="shared" si="21"/>
        <v>1716195.5</v>
      </c>
      <c r="W15" s="76">
        <f t="shared" si="21"/>
        <v>612092.5</v>
      </c>
      <c r="X15" s="76">
        <f t="shared" si="21"/>
        <v>820515.20000000007</v>
      </c>
      <c r="Y15" s="76">
        <f t="shared" si="21"/>
        <v>669385.20000000007</v>
      </c>
      <c r="Z15" s="76">
        <f t="shared" ref="Z15:AA15" si="25">Z16+Z17+Z18+Z19+Z20+Z21+Z22+Z23</f>
        <v>11183.4</v>
      </c>
      <c r="AA15" s="76">
        <f t="shared" si="25"/>
        <v>26440.799999999999</v>
      </c>
      <c r="AB15" s="76">
        <f t="shared" si="21"/>
        <v>13977482.900000002</v>
      </c>
      <c r="AC15" s="76">
        <f t="shared" si="21"/>
        <v>6916927.6000000006</v>
      </c>
      <c r="AD15" s="76">
        <f t="shared" si="21"/>
        <v>692626.7</v>
      </c>
      <c r="AE15" s="76">
        <f>AE16+AE17+AE18+AE19+AD20+AE21+AE22+AE23</f>
        <v>45559.199999999997</v>
      </c>
      <c r="AF15" s="76">
        <f t="shared" si="21"/>
        <v>1101442.8999999999</v>
      </c>
      <c r="AG15" s="76">
        <f t="shared" ref="AG15" si="26">AG16+AG17+AG18+AG19+AG20+AG21+AG22+AG23</f>
        <v>19643.900000000001</v>
      </c>
      <c r="AH15" s="76">
        <f t="shared" si="21"/>
        <v>1780875.5</v>
      </c>
      <c r="AI15" s="76">
        <f t="shared" si="21"/>
        <v>632972.5</v>
      </c>
      <c r="AJ15" s="76">
        <f t="shared" si="21"/>
        <v>843435.20000000007</v>
      </c>
      <c r="AK15" s="76">
        <f t="shared" si="21"/>
        <v>2684145.2000000002</v>
      </c>
      <c r="AL15" s="76">
        <f t="shared" si="21"/>
        <v>11183.4</v>
      </c>
      <c r="AM15" s="76">
        <f t="shared" si="21"/>
        <v>26440.799999999999</v>
      </c>
      <c r="AN15" s="76">
        <f t="shared" si="21"/>
        <v>14210363.800000001</v>
      </c>
      <c r="AO15" s="76">
        <f t="shared" si="21"/>
        <v>6394958.5000000009</v>
      </c>
      <c r="AP15" s="76">
        <f t="shared" si="21"/>
        <v>692626.7</v>
      </c>
      <c r="AQ15" s="76">
        <f t="shared" si="21"/>
        <v>22639.200000000001</v>
      </c>
      <c r="AR15" s="76">
        <f t="shared" si="21"/>
        <v>1101442.8999999999</v>
      </c>
      <c r="AS15" s="76">
        <f t="shared" si="21"/>
        <v>19643.900000000001</v>
      </c>
      <c r="AT15" s="76">
        <f t="shared" si="21"/>
        <v>1780875.5</v>
      </c>
      <c r="AU15" s="76">
        <f t="shared" si="21"/>
        <v>632972.5</v>
      </c>
      <c r="AV15" s="76">
        <f t="shared" si="21"/>
        <v>843435.20000000007</v>
      </c>
      <c r="AW15" s="76">
        <f t="shared" si="21"/>
        <v>2684145.2000000002</v>
      </c>
      <c r="AX15" s="76">
        <f t="shared" ref="AX15:AY15" si="27">AX16+AX17+AX18+AX19+AX20+AX21+AX22+AX23</f>
        <v>11183.4</v>
      </c>
      <c r="AY15" s="76">
        <f t="shared" si="27"/>
        <v>26440.799999999999</v>
      </c>
      <c r="AZ15" s="76">
        <f t="shared" si="21"/>
        <v>14235601.800000001</v>
      </c>
      <c r="BA15" s="76">
        <f t="shared" si="21"/>
        <v>5420196.5000000009</v>
      </c>
      <c r="BB15" s="76">
        <f t="shared" ref="BB15" si="28">BB16+BB17+BB18+BB19+BB20+BB21+BB22+BB23</f>
        <v>692626.7</v>
      </c>
      <c r="BC15" s="76">
        <f t="shared" si="21"/>
        <v>22639.200000000001</v>
      </c>
      <c r="BD15" s="76">
        <f t="shared" si="21"/>
        <v>1101442.8999999999</v>
      </c>
      <c r="BE15" s="76">
        <f t="shared" ref="BE15" si="29">BE16+BE17+BE18+BE19+BE20+BE21+BE22+BE23</f>
        <v>19643.900000000001</v>
      </c>
      <c r="BF15" s="76">
        <f t="shared" si="21"/>
        <v>1780875.5</v>
      </c>
      <c r="BG15" s="76">
        <f t="shared" si="21"/>
        <v>632972.5</v>
      </c>
      <c r="BH15" s="76">
        <f t="shared" si="21"/>
        <v>843435.20000000007</v>
      </c>
      <c r="BI15" s="76">
        <f t="shared" si="21"/>
        <v>3684145.2</v>
      </c>
      <c r="BJ15" s="76">
        <f t="shared" si="21"/>
        <v>11183.4</v>
      </c>
      <c r="BK15" s="76">
        <f t="shared" si="21"/>
        <v>26440.799999999999</v>
      </c>
    </row>
    <row r="16" spans="1:63" ht="27">
      <c r="A16" s="122"/>
      <c r="B16" s="30">
        <v>11001</v>
      </c>
      <c r="C16" s="104" t="s">
        <v>86</v>
      </c>
      <c r="D16" s="92">
        <v>7988611.9000000004</v>
      </c>
      <c r="E16" s="110">
        <v>3305023.9</v>
      </c>
      <c r="F16" s="110">
        <v>600936</v>
      </c>
      <c r="G16" s="110"/>
      <c r="H16" s="110">
        <v>971793</v>
      </c>
      <c r="I16" s="110"/>
      <c r="J16" s="110">
        <v>1557358</v>
      </c>
      <c r="K16" s="110">
        <v>519100</v>
      </c>
      <c r="L16" s="110">
        <v>717814</v>
      </c>
      <c r="M16" s="110">
        <v>316587</v>
      </c>
      <c r="N16" s="110"/>
      <c r="O16" s="110"/>
      <c r="P16" s="110">
        <v>9528042.1999999993</v>
      </c>
      <c r="Q16" s="110">
        <v>4127167</v>
      </c>
      <c r="R16" s="79">
        <v>644481.6</v>
      </c>
      <c r="S16" s="79"/>
      <c r="T16" s="110">
        <v>1051086.3999999999</v>
      </c>
      <c r="U16" s="79"/>
      <c r="V16" s="110">
        <v>1685874.4</v>
      </c>
      <c r="W16" s="110">
        <v>578564</v>
      </c>
      <c r="X16" s="110">
        <v>793990.4</v>
      </c>
      <c r="Y16" s="110">
        <v>646878.4</v>
      </c>
      <c r="Z16" s="110"/>
      <c r="AA16" s="110"/>
      <c r="AB16" s="110">
        <v>9079898.8000000007</v>
      </c>
      <c r="AC16" s="110">
        <v>3679023.6</v>
      </c>
      <c r="AD16" s="110">
        <v>644481.6</v>
      </c>
      <c r="AE16" s="110"/>
      <c r="AF16" s="110">
        <v>1051086.3999999999</v>
      </c>
      <c r="AG16" s="110"/>
      <c r="AH16" s="110">
        <v>1685874.4</v>
      </c>
      <c r="AI16" s="110">
        <v>578564</v>
      </c>
      <c r="AJ16" s="110">
        <v>793990.4</v>
      </c>
      <c r="AK16" s="110">
        <v>646878.4</v>
      </c>
      <c r="AL16" s="110"/>
      <c r="AM16" s="110"/>
      <c r="AN16" s="110">
        <v>9079898.8000000007</v>
      </c>
      <c r="AO16" s="110">
        <v>3679023.6</v>
      </c>
      <c r="AP16" s="110">
        <v>644481.6</v>
      </c>
      <c r="AQ16" s="110"/>
      <c r="AR16" s="110">
        <v>1051086.3999999999</v>
      </c>
      <c r="AS16" s="110"/>
      <c r="AT16" s="110">
        <v>1685874.4</v>
      </c>
      <c r="AU16" s="110">
        <v>578564</v>
      </c>
      <c r="AV16" s="110">
        <v>793990.4</v>
      </c>
      <c r="AW16" s="110">
        <v>646878.4</v>
      </c>
      <c r="AX16" s="79"/>
      <c r="AY16" s="79"/>
      <c r="AZ16" s="59">
        <v>9079898.8000000007</v>
      </c>
      <c r="BA16" s="110">
        <v>3679023.6</v>
      </c>
      <c r="BB16" s="110">
        <v>644481.6</v>
      </c>
      <c r="BC16" s="110"/>
      <c r="BD16" s="110">
        <v>1051086.3999999999</v>
      </c>
      <c r="BE16" s="110"/>
      <c r="BF16" s="110">
        <v>1685874.4</v>
      </c>
      <c r="BG16" s="110">
        <v>578564</v>
      </c>
      <c r="BH16" s="110">
        <v>793990.4</v>
      </c>
      <c r="BI16" s="110">
        <v>646878.4</v>
      </c>
      <c r="BJ16" s="79"/>
      <c r="BK16" s="79"/>
    </row>
    <row r="17" spans="1:63">
      <c r="A17" s="122"/>
      <c r="B17" s="30">
        <v>11002</v>
      </c>
      <c r="C17" s="108" t="s">
        <v>88</v>
      </c>
      <c r="D17" s="44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110">
        <v>535397.6</v>
      </c>
      <c r="Q17" s="79">
        <v>297987.5</v>
      </c>
      <c r="R17" s="79">
        <v>25225.1</v>
      </c>
      <c r="S17" s="79">
        <v>22639.200000000001</v>
      </c>
      <c r="T17" s="79">
        <v>19396.5</v>
      </c>
      <c r="U17" s="79">
        <v>19643.900000000001</v>
      </c>
      <c r="V17" s="79">
        <v>30321.1</v>
      </c>
      <c r="W17" s="79">
        <v>33528.5</v>
      </c>
      <c r="X17" s="79">
        <v>26524.799999999999</v>
      </c>
      <c r="Y17" s="79">
        <v>22506.799999999999</v>
      </c>
      <c r="Z17" s="79">
        <v>11183.4</v>
      </c>
      <c r="AA17" s="79">
        <v>26440.799999999999</v>
      </c>
      <c r="AB17" s="110">
        <v>562274.80000000005</v>
      </c>
      <c r="AC17" s="79">
        <v>324864.7</v>
      </c>
      <c r="AD17" s="79">
        <v>25225.1</v>
      </c>
      <c r="AE17" s="79">
        <v>22639.200000000001</v>
      </c>
      <c r="AF17" s="79">
        <v>19396.5</v>
      </c>
      <c r="AG17" s="79">
        <v>19643.900000000001</v>
      </c>
      <c r="AH17" s="79">
        <v>30321.1</v>
      </c>
      <c r="AI17" s="79">
        <v>33528.5</v>
      </c>
      <c r="AJ17" s="79">
        <v>26524.799999999999</v>
      </c>
      <c r="AK17" s="79">
        <v>22506.799999999999</v>
      </c>
      <c r="AL17" s="79">
        <v>11183.4</v>
      </c>
      <c r="AM17" s="79">
        <v>26440.799999999999</v>
      </c>
      <c r="AN17" s="110">
        <v>572975.69999999995</v>
      </c>
      <c r="AO17" s="79">
        <v>335565.6</v>
      </c>
      <c r="AP17" s="79">
        <v>25225.1</v>
      </c>
      <c r="AQ17" s="79">
        <v>22639.200000000001</v>
      </c>
      <c r="AR17" s="79">
        <v>19396.5</v>
      </c>
      <c r="AS17" s="79">
        <v>19643.900000000001</v>
      </c>
      <c r="AT17" s="79">
        <v>30321.1</v>
      </c>
      <c r="AU17" s="79">
        <v>33528.5</v>
      </c>
      <c r="AV17" s="79">
        <v>26524.799999999999</v>
      </c>
      <c r="AW17" s="79">
        <v>22506.799999999999</v>
      </c>
      <c r="AX17" s="79">
        <v>11183.4</v>
      </c>
      <c r="AY17" s="79">
        <v>26440.799999999999</v>
      </c>
      <c r="AZ17" s="112">
        <v>579613.69999999995</v>
      </c>
      <c r="BA17" s="79">
        <v>342203.6</v>
      </c>
      <c r="BB17" s="79">
        <v>25225.1</v>
      </c>
      <c r="BC17" s="79">
        <v>22639.200000000001</v>
      </c>
      <c r="BD17" s="79">
        <v>19396.5</v>
      </c>
      <c r="BE17" s="79">
        <v>19643.900000000001</v>
      </c>
      <c r="BF17" s="79">
        <v>30321.1</v>
      </c>
      <c r="BG17" s="79">
        <v>33528.5</v>
      </c>
      <c r="BH17" s="79">
        <v>26524.799999999999</v>
      </c>
      <c r="BI17" s="79">
        <v>22506.799999999999</v>
      </c>
      <c r="BJ17" s="79">
        <v>11183.4</v>
      </c>
      <c r="BK17" s="79">
        <v>26440.799999999999</v>
      </c>
    </row>
    <row r="18" spans="1:63" ht="40.5">
      <c r="A18" s="122"/>
      <c r="B18" s="30">
        <v>11004</v>
      </c>
      <c r="C18" s="106" t="s">
        <v>87</v>
      </c>
      <c r="D18" s="26">
        <v>100052.1</v>
      </c>
      <c r="E18" s="26">
        <v>100052.1</v>
      </c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110">
        <v>150000</v>
      </c>
      <c r="Q18" s="110">
        <v>150000</v>
      </c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110">
        <v>150000</v>
      </c>
      <c r="AC18" s="110">
        <v>150000</v>
      </c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110">
        <v>150000</v>
      </c>
      <c r="AO18" s="110">
        <v>150000</v>
      </c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90">
        <v>150000</v>
      </c>
      <c r="BA18" s="90">
        <v>150000</v>
      </c>
      <c r="BB18" s="79"/>
      <c r="BC18" s="79"/>
      <c r="BD18" s="79"/>
      <c r="BE18" s="79"/>
      <c r="BF18" s="79"/>
      <c r="BG18" s="79"/>
      <c r="BH18" s="79"/>
      <c r="BI18" s="79"/>
      <c r="BJ18" s="79"/>
      <c r="BK18" s="79"/>
    </row>
    <row r="19" spans="1:63" ht="67.5">
      <c r="A19" s="122"/>
      <c r="B19" s="30">
        <v>11005</v>
      </c>
      <c r="C19" s="106" t="s">
        <v>89</v>
      </c>
      <c r="D19" s="41">
        <v>36927.4</v>
      </c>
      <c r="E19" s="41">
        <v>36927.4</v>
      </c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110">
        <v>36927.4</v>
      </c>
      <c r="Q19" s="110">
        <v>36927.4</v>
      </c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110">
        <v>36927.4</v>
      </c>
      <c r="AC19" s="110">
        <v>36927.4</v>
      </c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110">
        <v>36927.4</v>
      </c>
      <c r="AO19" s="110">
        <v>36927.4</v>
      </c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46">
        <v>36927.4</v>
      </c>
      <c r="BA19" s="46">
        <v>36927.4</v>
      </c>
      <c r="BB19" s="79"/>
      <c r="BC19" s="79"/>
      <c r="BD19" s="79"/>
      <c r="BE19" s="79"/>
      <c r="BF19" s="79"/>
      <c r="BG19" s="79"/>
      <c r="BH19" s="79"/>
      <c r="BI19" s="79"/>
      <c r="BJ19" s="79"/>
      <c r="BK19" s="79"/>
    </row>
    <row r="20" spans="1:63" ht="67.5">
      <c r="A20" s="122"/>
      <c r="B20" s="30">
        <v>11006</v>
      </c>
      <c r="C20" s="106" t="s">
        <v>77</v>
      </c>
      <c r="D20" s="44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110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110">
        <v>602661.9</v>
      </c>
      <c r="AC20" s="79">
        <v>425541.9</v>
      </c>
      <c r="AD20" s="110">
        <v>22920</v>
      </c>
      <c r="AF20" s="110">
        <v>30960</v>
      </c>
      <c r="AG20" s="79"/>
      <c r="AH20" s="110">
        <v>64680</v>
      </c>
      <c r="AI20" s="110">
        <v>20880</v>
      </c>
      <c r="AJ20" s="110">
        <v>22920</v>
      </c>
      <c r="AK20" s="110">
        <v>14760</v>
      </c>
      <c r="AL20" s="79"/>
      <c r="AM20" s="79"/>
      <c r="AN20" s="110">
        <v>602661.9</v>
      </c>
      <c r="AO20" s="79">
        <v>425541.9</v>
      </c>
      <c r="AP20" s="110">
        <v>22920</v>
      </c>
      <c r="AR20" s="110">
        <v>30960</v>
      </c>
      <c r="AS20" s="79"/>
      <c r="AT20" s="110">
        <v>64680</v>
      </c>
      <c r="AU20" s="110">
        <v>20880</v>
      </c>
      <c r="AV20" s="110">
        <v>22920</v>
      </c>
      <c r="AW20" s="110">
        <v>14760</v>
      </c>
      <c r="AX20" s="79"/>
      <c r="AY20" s="79"/>
      <c r="AZ20" s="46">
        <v>602661.9</v>
      </c>
      <c r="BA20" s="79">
        <v>425541.9</v>
      </c>
      <c r="BB20" s="110">
        <v>22920</v>
      </c>
      <c r="BD20" s="110">
        <v>30960</v>
      </c>
      <c r="BE20" s="79"/>
      <c r="BF20" s="110">
        <v>64680</v>
      </c>
      <c r="BG20" s="110">
        <v>20880</v>
      </c>
      <c r="BH20" s="110">
        <v>22920</v>
      </c>
      <c r="BI20" s="110">
        <v>14760</v>
      </c>
      <c r="BJ20" s="79"/>
      <c r="BK20" s="79"/>
    </row>
    <row r="21" spans="1:63" ht="67.5">
      <c r="A21" s="123"/>
      <c r="B21" s="30">
        <v>31001</v>
      </c>
      <c r="C21" s="105" t="s">
        <v>90</v>
      </c>
      <c r="D21" s="41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110">
        <v>4532</v>
      </c>
      <c r="Q21" s="110">
        <v>4532</v>
      </c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110">
        <v>4530</v>
      </c>
      <c r="AC21" s="110">
        <v>4530</v>
      </c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110">
        <v>5000</v>
      </c>
      <c r="AO21" s="110">
        <v>5000</v>
      </c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46">
        <v>5000</v>
      </c>
      <c r="BA21" s="46">
        <v>5000</v>
      </c>
      <c r="BB21" s="79"/>
      <c r="BC21" s="79"/>
      <c r="BD21" s="79"/>
      <c r="BE21" s="79"/>
      <c r="BF21" s="79"/>
      <c r="BG21" s="79"/>
      <c r="BH21" s="79"/>
      <c r="BI21" s="79"/>
      <c r="BJ21" s="79"/>
      <c r="BK21" s="79"/>
    </row>
    <row r="22" spans="1:63" ht="54">
      <c r="A22" s="123"/>
      <c r="B22" s="30">
        <v>31002</v>
      </c>
      <c r="C22" s="105" t="s">
        <v>125</v>
      </c>
      <c r="D22" s="94">
        <v>21230</v>
      </c>
      <c r="E22" s="94">
        <v>21230</v>
      </c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110">
        <v>0</v>
      </c>
      <c r="Q22" s="110">
        <v>0</v>
      </c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110">
        <v>2754850</v>
      </c>
      <c r="AC22" s="79">
        <v>754850</v>
      </c>
      <c r="AD22" s="79"/>
      <c r="AE22" s="79"/>
      <c r="AF22" s="79"/>
      <c r="AG22" s="79"/>
      <c r="AH22" s="79"/>
      <c r="AI22" s="79"/>
      <c r="AJ22" s="79"/>
      <c r="AK22" s="79">
        <v>2000000</v>
      </c>
      <c r="AL22" s="79"/>
      <c r="AM22" s="79"/>
      <c r="AN22" s="110">
        <v>3679500</v>
      </c>
      <c r="AO22" s="79">
        <v>1679500</v>
      </c>
      <c r="AP22" s="79"/>
      <c r="AQ22" s="79"/>
      <c r="AR22" s="79"/>
      <c r="AS22" s="79"/>
      <c r="AT22" s="79"/>
      <c r="AU22" s="79"/>
      <c r="AV22" s="79"/>
      <c r="AW22" s="79">
        <v>2000000</v>
      </c>
      <c r="AX22" s="79"/>
      <c r="AY22" s="79"/>
      <c r="AZ22" s="89">
        <v>3687100</v>
      </c>
      <c r="BA22" s="79">
        <v>687100</v>
      </c>
      <c r="BB22" s="79"/>
      <c r="BC22" s="79"/>
      <c r="BD22" s="79"/>
      <c r="BE22" s="79"/>
      <c r="BF22" s="79"/>
      <c r="BG22" s="79"/>
      <c r="BH22" s="79"/>
      <c r="BI22" s="79">
        <v>3000000</v>
      </c>
      <c r="BJ22" s="79"/>
      <c r="BK22" s="79"/>
    </row>
    <row r="23" spans="1:63" ht="40.5">
      <c r="A23" s="122"/>
      <c r="B23" s="30">
        <v>31003</v>
      </c>
      <c r="C23" s="105" t="s">
        <v>126</v>
      </c>
      <c r="D23" s="41">
        <v>31030.799999999999</v>
      </c>
      <c r="E23" s="41">
        <v>31030.799999999999</v>
      </c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110">
        <v>0</v>
      </c>
      <c r="Q23" s="110">
        <v>0</v>
      </c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110">
        <v>786340</v>
      </c>
      <c r="AC23" s="79">
        <v>1541190</v>
      </c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110">
        <v>83400</v>
      </c>
      <c r="AO23" s="79">
        <v>83400</v>
      </c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46">
        <v>94400</v>
      </c>
      <c r="BA23" s="79">
        <v>94400</v>
      </c>
      <c r="BB23" s="79"/>
      <c r="BC23" s="79"/>
      <c r="BD23" s="79"/>
      <c r="BE23" s="79"/>
      <c r="BF23" s="79"/>
      <c r="BG23" s="79"/>
      <c r="BH23" s="79"/>
      <c r="BI23" s="79"/>
      <c r="BJ23" s="79"/>
      <c r="BK23" s="79"/>
    </row>
    <row r="24" spans="1:63" ht="40.5">
      <c r="A24" s="122">
        <v>1123</v>
      </c>
      <c r="B24" s="30"/>
      <c r="C24" s="106" t="s">
        <v>91</v>
      </c>
      <c r="D24" s="39">
        <f>D25+D26</f>
        <v>564437.9</v>
      </c>
      <c r="E24" s="39">
        <f t="shared" ref="E24:BK24" si="30">E25+E26</f>
        <v>564437.9</v>
      </c>
      <c r="F24" s="39">
        <f t="shared" si="30"/>
        <v>0</v>
      </c>
      <c r="G24" s="39">
        <f t="shared" ref="G24" si="31">G25+G26</f>
        <v>0</v>
      </c>
      <c r="H24" s="39">
        <f t="shared" si="30"/>
        <v>0</v>
      </c>
      <c r="I24" s="39">
        <f t="shared" ref="I24" si="32">I25+I26</f>
        <v>0</v>
      </c>
      <c r="J24" s="39">
        <f t="shared" si="30"/>
        <v>0</v>
      </c>
      <c r="K24" s="39">
        <f t="shared" si="30"/>
        <v>0</v>
      </c>
      <c r="L24" s="39">
        <f t="shared" ref="L24:M24" si="33">L25+L26</f>
        <v>0</v>
      </c>
      <c r="M24" s="39">
        <f t="shared" si="33"/>
        <v>0</v>
      </c>
      <c r="N24" s="39">
        <f t="shared" si="30"/>
        <v>0</v>
      </c>
      <c r="O24" s="39">
        <f t="shared" si="30"/>
        <v>0</v>
      </c>
      <c r="P24" s="39">
        <f t="shared" si="30"/>
        <v>666487.5</v>
      </c>
      <c r="Q24" s="39">
        <f t="shared" si="30"/>
        <v>666487.5</v>
      </c>
      <c r="R24" s="39">
        <f t="shared" si="30"/>
        <v>0</v>
      </c>
      <c r="S24" s="39">
        <f t="shared" si="30"/>
        <v>0</v>
      </c>
      <c r="T24" s="39">
        <f t="shared" si="30"/>
        <v>0</v>
      </c>
      <c r="U24" s="39">
        <f t="shared" si="30"/>
        <v>0</v>
      </c>
      <c r="V24" s="39">
        <f t="shared" si="30"/>
        <v>0</v>
      </c>
      <c r="W24" s="39">
        <f t="shared" si="30"/>
        <v>0</v>
      </c>
      <c r="X24" s="39">
        <f t="shared" si="30"/>
        <v>0</v>
      </c>
      <c r="Y24" s="39">
        <f t="shared" si="30"/>
        <v>0</v>
      </c>
      <c r="Z24" s="39">
        <f t="shared" ref="Z24:AA24" si="34">Z25+Z26</f>
        <v>0</v>
      </c>
      <c r="AA24" s="39">
        <f t="shared" si="34"/>
        <v>0</v>
      </c>
      <c r="AB24" s="39">
        <f t="shared" si="30"/>
        <v>666487.5</v>
      </c>
      <c r="AC24" s="39">
        <f t="shared" si="30"/>
        <v>666487.5</v>
      </c>
      <c r="AD24" s="39">
        <f t="shared" si="30"/>
        <v>0</v>
      </c>
      <c r="AE24" s="39">
        <f t="shared" ref="AE24" si="35">AE25+AE26</f>
        <v>0</v>
      </c>
      <c r="AF24" s="39">
        <f t="shared" si="30"/>
        <v>0</v>
      </c>
      <c r="AG24" s="39">
        <f t="shared" ref="AG24" si="36">AG25+AG26</f>
        <v>0</v>
      </c>
      <c r="AH24" s="39">
        <f t="shared" si="30"/>
        <v>0</v>
      </c>
      <c r="AI24" s="39">
        <f t="shared" si="30"/>
        <v>0</v>
      </c>
      <c r="AJ24" s="39">
        <f t="shared" si="30"/>
        <v>0</v>
      </c>
      <c r="AK24" s="39">
        <f t="shared" si="30"/>
        <v>0</v>
      </c>
      <c r="AL24" s="39">
        <f t="shared" si="30"/>
        <v>0</v>
      </c>
      <c r="AM24" s="39">
        <f t="shared" si="30"/>
        <v>0</v>
      </c>
      <c r="AN24" s="39">
        <f t="shared" si="30"/>
        <v>666487.5</v>
      </c>
      <c r="AO24" s="39">
        <f t="shared" si="30"/>
        <v>666487.5</v>
      </c>
      <c r="AP24" s="39">
        <f t="shared" si="30"/>
        <v>0</v>
      </c>
      <c r="AQ24" s="39">
        <f t="shared" si="30"/>
        <v>0</v>
      </c>
      <c r="AR24" s="39">
        <f t="shared" si="30"/>
        <v>0</v>
      </c>
      <c r="AS24" s="39">
        <f t="shared" si="30"/>
        <v>0</v>
      </c>
      <c r="AT24" s="39">
        <f t="shared" si="30"/>
        <v>0</v>
      </c>
      <c r="AU24" s="39">
        <f t="shared" si="30"/>
        <v>0</v>
      </c>
      <c r="AV24" s="39">
        <f t="shared" si="30"/>
        <v>0</v>
      </c>
      <c r="AW24" s="39">
        <f t="shared" si="30"/>
        <v>0</v>
      </c>
      <c r="AX24" s="39">
        <f t="shared" ref="AX24:AY24" si="37">AX25+AX26</f>
        <v>0</v>
      </c>
      <c r="AY24" s="39">
        <f t="shared" si="37"/>
        <v>0</v>
      </c>
      <c r="AZ24" s="39">
        <f t="shared" si="30"/>
        <v>666487.5</v>
      </c>
      <c r="BA24" s="39">
        <f t="shared" si="30"/>
        <v>666487.5</v>
      </c>
      <c r="BB24" s="39">
        <f t="shared" ref="BB24" si="38">BB25+BB26</f>
        <v>0</v>
      </c>
      <c r="BC24" s="39">
        <f t="shared" si="30"/>
        <v>0</v>
      </c>
      <c r="BD24" s="39">
        <f t="shared" si="30"/>
        <v>0</v>
      </c>
      <c r="BE24" s="39">
        <f t="shared" ref="BE24" si="39">BE25+BE26</f>
        <v>0</v>
      </c>
      <c r="BF24" s="39">
        <f t="shared" si="30"/>
        <v>0</v>
      </c>
      <c r="BG24" s="39">
        <f t="shared" si="30"/>
        <v>0</v>
      </c>
      <c r="BH24" s="39">
        <f t="shared" si="30"/>
        <v>0</v>
      </c>
      <c r="BI24" s="39">
        <f t="shared" si="30"/>
        <v>0</v>
      </c>
      <c r="BJ24" s="39">
        <f t="shared" si="30"/>
        <v>0</v>
      </c>
      <c r="BK24" s="39">
        <f t="shared" si="30"/>
        <v>0</v>
      </c>
    </row>
    <row r="25" spans="1:63" ht="40.5">
      <c r="A25" s="122"/>
      <c r="B25" s="30">
        <v>11001</v>
      </c>
      <c r="C25" s="104" t="s">
        <v>92</v>
      </c>
      <c r="D25" s="42">
        <v>347031.2</v>
      </c>
      <c r="E25" s="42">
        <v>347031.2</v>
      </c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110">
        <v>405599.5</v>
      </c>
      <c r="Q25" s="110">
        <v>405599.5</v>
      </c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110">
        <v>405599.5</v>
      </c>
      <c r="AC25" s="110">
        <v>405599.5</v>
      </c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110">
        <v>405599.5</v>
      </c>
      <c r="AO25" s="110">
        <v>405599.5</v>
      </c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113">
        <v>405599.5</v>
      </c>
      <c r="BA25" s="113">
        <v>405599.5</v>
      </c>
      <c r="BB25" s="79"/>
      <c r="BC25" s="79"/>
      <c r="BD25" s="79"/>
      <c r="BE25" s="79"/>
      <c r="BF25" s="79"/>
      <c r="BG25" s="79"/>
      <c r="BH25" s="79"/>
      <c r="BI25" s="79"/>
      <c r="BJ25" s="79"/>
      <c r="BK25" s="79"/>
    </row>
    <row r="26" spans="1:63" ht="27">
      <c r="A26" s="122"/>
      <c r="B26" s="30">
        <v>11002</v>
      </c>
      <c r="C26" s="106" t="s">
        <v>94</v>
      </c>
      <c r="D26" s="42">
        <v>217406.7</v>
      </c>
      <c r="E26" s="42">
        <v>217406.7</v>
      </c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110">
        <v>260888</v>
      </c>
      <c r="Q26" s="110">
        <v>260888</v>
      </c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110">
        <v>260888</v>
      </c>
      <c r="AC26" s="110">
        <v>260888</v>
      </c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110">
        <v>260888</v>
      </c>
      <c r="AO26" s="110">
        <v>260888</v>
      </c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114">
        <v>260888</v>
      </c>
      <c r="BA26" s="114">
        <v>260888</v>
      </c>
      <c r="BB26" s="79"/>
      <c r="BC26" s="79"/>
      <c r="BD26" s="79"/>
      <c r="BE26" s="79"/>
      <c r="BF26" s="79"/>
      <c r="BG26" s="79"/>
      <c r="BH26" s="79"/>
      <c r="BI26" s="79"/>
      <c r="BJ26" s="79"/>
      <c r="BK26" s="79"/>
    </row>
    <row r="27" spans="1:63" ht="67.5">
      <c r="A27" s="122">
        <v>1149</v>
      </c>
      <c r="B27" s="30"/>
      <c r="C27" s="106" t="s">
        <v>95</v>
      </c>
      <c r="D27" s="39">
        <f>D28+D29+D30+D31</f>
        <v>558165.69999999995</v>
      </c>
      <c r="E27" s="39">
        <f t="shared" ref="E27:BK27" si="40">E28+E29+E30+E31</f>
        <v>558165.69999999995</v>
      </c>
      <c r="F27" s="39">
        <f t="shared" si="40"/>
        <v>0</v>
      </c>
      <c r="G27" s="39">
        <f t="shared" ref="G27" si="41">G28+G29+G30+G31</f>
        <v>0</v>
      </c>
      <c r="H27" s="39">
        <f t="shared" si="40"/>
        <v>0</v>
      </c>
      <c r="I27" s="39">
        <f t="shared" ref="I27" si="42">I28+I29+I30+I31</f>
        <v>0</v>
      </c>
      <c r="J27" s="39">
        <f t="shared" si="40"/>
        <v>0</v>
      </c>
      <c r="K27" s="39">
        <f t="shared" si="40"/>
        <v>0</v>
      </c>
      <c r="L27" s="39">
        <f t="shared" ref="L27:M27" si="43">L28+L29+L30+L31</f>
        <v>0</v>
      </c>
      <c r="M27" s="39">
        <f t="shared" si="43"/>
        <v>0</v>
      </c>
      <c r="N27" s="39">
        <f t="shared" si="40"/>
        <v>0</v>
      </c>
      <c r="O27" s="39">
        <f t="shared" si="40"/>
        <v>0</v>
      </c>
      <c r="P27" s="39">
        <f t="shared" si="40"/>
        <v>594098.6</v>
      </c>
      <c r="Q27" s="39">
        <f t="shared" si="40"/>
        <v>594098.6</v>
      </c>
      <c r="R27" s="39">
        <f t="shared" si="40"/>
        <v>0</v>
      </c>
      <c r="S27" s="39">
        <f t="shared" si="40"/>
        <v>0</v>
      </c>
      <c r="T27" s="39">
        <f t="shared" si="40"/>
        <v>0</v>
      </c>
      <c r="U27" s="39">
        <f t="shared" si="40"/>
        <v>0</v>
      </c>
      <c r="V27" s="39">
        <f t="shared" si="40"/>
        <v>0</v>
      </c>
      <c r="W27" s="39">
        <f t="shared" si="40"/>
        <v>0</v>
      </c>
      <c r="X27" s="39">
        <f t="shared" si="40"/>
        <v>0</v>
      </c>
      <c r="Y27" s="39">
        <f t="shared" si="40"/>
        <v>0</v>
      </c>
      <c r="Z27" s="39">
        <f t="shared" ref="Z27:AA27" si="44">Z28+Z29+Z30+Z31</f>
        <v>0</v>
      </c>
      <c r="AA27" s="39">
        <f t="shared" si="44"/>
        <v>0</v>
      </c>
      <c r="AB27" s="39">
        <f t="shared" si="40"/>
        <v>686264.89999999991</v>
      </c>
      <c r="AC27" s="39">
        <f t="shared" si="40"/>
        <v>686264.89999999991</v>
      </c>
      <c r="AD27" s="39">
        <f t="shared" si="40"/>
        <v>0</v>
      </c>
      <c r="AE27" s="39">
        <f t="shared" ref="AE27" si="45">AE28+AE29+AE30+AE31</f>
        <v>0</v>
      </c>
      <c r="AF27" s="39">
        <f t="shared" si="40"/>
        <v>0</v>
      </c>
      <c r="AG27" s="39">
        <f t="shared" ref="AG27" si="46">AG28+AG29+AG30+AG31</f>
        <v>0</v>
      </c>
      <c r="AH27" s="39">
        <f t="shared" si="40"/>
        <v>0</v>
      </c>
      <c r="AI27" s="39">
        <f t="shared" si="40"/>
        <v>0</v>
      </c>
      <c r="AJ27" s="39">
        <f t="shared" si="40"/>
        <v>0</v>
      </c>
      <c r="AK27" s="39">
        <f t="shared" si="40"/>
        <v>0</v>
      </c>
      <c r="AL27" s="39">
        <f t="shared" si="40"/>
        <v>0</v>
      </c>
      <c r="AM27" s="39">
        <f t="shared" si="40"/>
        <v>0</v>
      </c>
      <c r="AN27" s="39">
        <f t="shared" si="40"/>
        <v>686264.89999999991</v>
      </c>
      <c r="AO27" s="39">
        <f t="shared" si="40"/>
        <v>686264.89999999991</v>
      </c>
      <c r="AP27" s="39">
        <f t="shared" si="40"/>
        <v>0</v>
      </c>
      <c r="AQ27" s="39">
        <f t="shared" si="40"/>
        <v>0</v>
      </c>
      <c r="AR27" s="39">
        <f t="shared" si="40"/>
        <v>0</v>
      </c>
      <c r="AS27" s="39">
        <f t="shared" si="40"/>
        <v>0</v>
      </c>
      <c r="AT27" s="39">
        <f t="shared" si="40"/>
        <v>0</v>
      </c>
      <c r="AU27" s="39">
        <f t="shared" si="40"/>
        <v>0</v>
      </c>
      <c r="AV27" s="39">
        <f t="shared" si="40"/>
        <v>0</v>
      </c>
      <c r="AW27" s="39">
        <f t="shared" si="40"/>
        <v>0</v>
      </c>
      <c r="AX27" s="39">
        <f t="shared" ref="AX27:AY27" si="47">AX28+AX29+AX30+AX31</f>
        <v>0</v>
      </c>
      <c r="AY27" s="39">
        <f t="shared" si="47"/>
        <v>0</v>
      </c>
      <c r="AZ27" s="39">
        <f t="shared" si="40"/>
        <v>686264.89999999991</v>
      </c>
      <c r="BA27" s="39">
        <f t="shared" si="40"/>
        <v>686264.89999999991</v>
      </c>
      <c r="BB27" s="39">
        <f t="shared" ref="BB27" si="48">BB28+BB29+BB30+BB31</f>
        <v>0</v>
      </c>
      <c r="BC27" s="39">
        <f t="shared" si="40"/>
        <v>0</v>
      </c>
      <c r="BD27" s="39">
        <f t="shared" si="40"/>
        <v>0</v>
      </c>
      <c r="BE27" s="39">
        <f t="shared" ref="BE27" si="49">BE28+BE29+BE30+BE31</f>
        <v>0</v>
      </c>
      <c r="BF27" s="39">
        <f t="shared" si="40"/>
        <v>0</v>
      </c>
      <c r="BG27" s="39">
        <f t="shared" si="40"/>
        <v>0</v>
      </c>
      <c r="BH27" s="39">
        <f t="shared" si="40"/>
        <v>0</v>
      </c>
      <c r="BI27" s="39">
        <f t="shared" si="40"/>
        <v>0</v>
      </c>
      <c r="BJ27" s="39">
        <f t="shared" si="40"/>
        <v>0</v>
      </c>
      <c r="BK27" s="39">
        <f t="shared" si="40"/>
        <v>0</v>
      </c>
    </row>
    <row r="28" spans="1:63" ht="40.5">
      <c r="A28" s="122"/>
      <c r="B28" s="30">
        <v>11001</v>
      </c>
      <c r="C28" s="104" t="s">
        <v>96</v>
      </c>
      <c r="D28" s="41">
        <v>304553.3</v>
      </c>
      <c r="E28" s="41">
        <v>304553.3</v>
      </c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110">
        <v>313464.59999999998</v>
      </c>
      <c r="Q28" s="110">
        <v>313464.59999999998</v>
      </c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110">
        <v>313464.59999999998</v>
      </c>
      <c r="AC28" s="110">
        <v>313464.59999999998</v>
      </c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110">
        <v>313464.59999999998</v>
      </c>
      <c r="AO28" s="110">
        <v>313464.59999999998</v>
      </c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90">
        <v>313464.59999999998</v>
      </c>
      <c r="BA28" s="90">
        <v>313464.59999999998</v>
      </c>
      <c r="BB28" s="79"/>
      <c r="BC28" s="79"/>
      <c r="BD28" s="79"/>
      <c r="BE28" s="79"/>
      <c r="BF28" s="79"/>
      <c r="BG28" s="79"/>
      <c r="BH28" s="79"/>
      <c r="BI28" s="79"/>
      <c r="BJ28" s="79"/>
      <c r="BK28" s="79"/>
    </row>
    <row r="29" spans="1:63" ht="175.5">
      <c r="A29" s="122"/>
      <c r="B29" s="30">
        <v>11002</v>
      </c>
      <c r="C29" s="106" t="s">
        <v>97</v>
      </c>
      <c r="D29" s="41">
        <v>230965</v>
      </c>
      <c r="E29" s="41">
        <v>230965</v>
      </c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110">
        <v>230965</v>
      </c>
      <c r="Q29" s="110">
        <v>230965</v>
      </c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110">
        <v>300908.3</v>
      </c>
      <c r="AC29" s="110">
        <v>300908.3</v>
      </c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110">
        <v>300908.3</v>
      </c>
      <c r="AO29" s="110">
        <v>300908.3</v>
      </c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46">
        <v>300908.3</v>
      </c>
      <c r="BA29" s="46">
        <v>300908.3</v>
      </c>
      <c r="BB29" s="79"/>
      <c r="BC29" s="79"/>
      <c r="BD29" s="79"/>
      <c r="BE29" s="79"/>
      <c r="BF29" s="79"/>
      <c r="BG29" s="79"/>
      <c r="BH29" s="79"/>
      <c r="BI29" s="79"/>
      <c r="BJ29" s="79"/>
      <c r="BK29" s="79"/>
    </row>
    <row r="30" spans="1:63" ht="81">
      <c r="A30" s="122"/>
      <c r="B30" s="30">
        <v>11003</v>
      </c>
      <c r="C30" s="106" t="s">
        <v>98</v>
      </c>
      <c r="D30" s="41">
        <v>3372.7</v>
      </c>
      <c r="E30" s="41">
        <v>3372.7</v>
      </c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110">
        <v>5223</v>
      </c>
      <c r="Q30" s="110">
        <v>5223</v>
      </c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110">
        <v>5223</v>
      </c>
      <c r="AC30" s="110">
        <v>5223</v>
      </c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110">
        <v>5223</v>
      </c>
      <c r="AO30" s="110">
        <v>5223</v>
      </c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90">
        <v>5223</v>
      </c>
      <c r="BA30" s="90">
        <v>5223</v>
      </c>
      <c r="BB30" s="79"/>
      <c r="BC30" s="79"/>
      <c r="BD30" s="79"/>
      <c r="BE30" s="79"/>
      <c r="BF30" s="79"/>
      <c r="BG30" s="79"/>
      <c r="BH30" s="79"/>
      <c r="BI30" s="79"/>
      <c r="BJ30" s="79"/>
      <c r="BK30" s="79"/>
    </row>
    <row r="31" spans="1:63" ht="54">
      <c r="A31" s="122"/>
      <c r="B31" s="30">
        <v>12001</v>
      </c>
      <c r="C31" s="106" t="s">
        <v>99</v>
      </c>
      <c r="D31" s="41">
        <v>19274.7</v>
      </c>
      <c r="E31" s="41">
        <v>19274.7</v>
      </c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110">
        <v>44446</v>
      </c>
      <c r="Q31" s="110">
        <v>44446</v>
      </c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110">
        <v>66669</v>
      </c>
      <c r="AC31" s="110">
        <v>66669</v>
      </c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110">
        <v>66669</v>
      </c>
      <c r="AO31" s="110">
        <v>66669</v>
      </c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46">
        <v>66669</v>
      </c>
      <c r="BA31" s="46">
        <v>66669</v>
      </c>
      <c r="BB31" s="79"/>
      <c r="BC31" s="79"/>
      <c r="BD31" s="79"/>
      <c r="BE31" s="79"/>
      <c r="BF31" s="79"/>
      <c r="BG31" s="79"/>
      <c r="BH31" s="79"/>
      <c r="BI31" s="79"/>
      <c r="BJ31" s="79"/>
      <c r="BK31" s="79"/>
    </row>
    <row r="32" spans="1:63" ht="27">
      <c r="A32" s="122">
        <v>1182</v>
      </c>
      <c r="B32" s="30"/>
      <c r="C32" s="106" t="s">
        <v>100</v>
      </c>
      <c r="D32" s="39">
        <f>D33</f>
        <v>1322371.3399999999</v>
      </c>
      <c r="E32" s="39">
        <f t="shared" ref="E32:BK32" si="50">E33</f>
        <v>1322371.3399999999</v>
      </c>
      <c r="F32" s="39">
        <f t="shared" si="50"/>
        <v>0</v>
      </c>
      <c r="G32" s="39">
        <f t="shared" si="50"/>
        <v>0</v>
      </c>
      <c r="H32" s="39">
        <f t="shared" si="50"/>
        <v>0</v>
      </c>
      <c r="I32" s="39">
        <f t="shared" si="50"/>
        <v>0</v>
      </c>
      <c r="J32" s="39">
        <f t="shared" si="50"/>
        <v>0</v>
      </c>
      <c r="K32" s="39">
        <f t="shared" si="50"/>
        <v>0</v>
      </c>
      <c r="L32" s="39">
        <f t="shared" si="50"/>
        <v>0</v>
      </c>
      <c r="M32" s="39">
        <f t="shared" si="50"/>
        <v>0</v>
      </c>
      <c r="N32" s="39">
        <f t="shared" si="50"/>
        <v>0</v>
      </c>
      <c r="O32" s="39">
        <f t="shared" si="50"/>
        <v>0</v>
      </c>
      <c r="P32" s="39">
        <f t="shared" si="50"/>
        <v>1387756.7000000002</v>
      </c>
      <c r="Q32" s="39">
        <f t="shared" si="50"/>
        <v>1387756.7000000002</v>
      </c>
      <c r="R32" s="39">
        <f t="shared" si="50"/>
        <v>0</v>
      </c>
      <c r="S32" s="39">
        <f t="shared" si="50"/>
        <v>0</v>
      </c>
      <c r="T32" s="39">
        <f t="shared" si="50"/>
        <v>0</v>
      </c>
      <c r="U32" s="39">
        <f t="shared" si="50"/>
        <v>0</v>
      </c>
      <c r="V32" s="39">
        <f t="shared" si="50"/>
        <v>0</v>
      </c>
      <c r="W32" s="39">
        <f t="shared" si="50"/>
        <v>0</v>
      </c>
      <c r="X32" s="39">
        <f t="shared" si="50"/>
        <v>0</v>
      </c>
      <c r="Y32" s="39">
        <f t="shared" si="50"/>
        <v>0</v>
      </c>
      <c r="Z32" s="39">
        <f t="shared" si="50"/>
        <v>0</v>
      </c>
      <c r="AA32" s="39">
        <f t="shared" si="50"/>
        <v>0</v>
      </c>
      <c r="AB32" s="39">
        <f t="shared" si="50"/>
        <v>1462886.9584999999</v>
      </c>
      <c r="AC32" s="39">
        <f t="shared" si="50"/>
        <v>1462886.9584999999</v>
      </c>
      <c r="AD32" s="39">
        <f t="shared" si="50"/>
        <v>0</v>
      </c>
      <c r="AE32" s="39">
        <f t="shared" si="50"/>
        <v>0</v>
      </c>
      <c r="AF32" s="39">
        <f t="shared" si="50"/>
        <v>0</v>
      </c>
      <c r="AG32" s="39">
        <f t="shared" si="50"/>
        <v>0</v>
      </c>
      <c r="AH32" s="39">
        <f t="shared" si="50"/>
        <v>0</v>
      </c>
      <c r="AI32" s="39">
        <f t="shared" si="50"/>
        <v>0</v>
      </c>
      <c r="AJ32" s="39">
        <f t="shared" si="50"/>
        <v>0</v>
      </c>
      <c r="AK32" s="39">
        <f t="shared" si="50"/>
        <v>0</v>
      </c>
      <c r="AL32" s="39">
        <f t="shared" si="50"/>
        <v>0</v>
      </c>
      <c r="AM32" s="39">
        <f t="shared" si="50"/>
        <v>0</v>
      </c>
      <c r="AN32" s="39">
        <f t="shared" si="50"/>
        <v>1497288.2285000002</v>
      </c>
      <c r="AO32" s="39">
        <f t="shared" si="50"/>
        <v>1497288.2285000002</v>
      </c>
      <c r="AP32" s="39">
        <f t="shared" si="50"/>
        <v>0</v>
      </c>
      <c r="AQ32" s="39">
        <f t="shared" si="50"/>
        <v>0</v>
      </c>
      <c r="AR32" s="39">
        <f t="shared" si="50"/>
        <v>0</v>
      </c>
      <c r="AS32" s="39">
        <f t="shared" si="50"/>
        <v>0</v>
      </c>
      <c r="AT32" s="39">
        <f t="shared" si="50"/>
        <v>0</v>
      </c>
      <c r="AU32" s="39">
        <f t="shared" si="50"/>
        <v>0</v>
      </c>
      <c r="AV32" s="39">
        <f t="shared" si="50"/>
        <v>0</v>
      </c>
      <c r="AW32" s="39">
        <f t="shared" si="50"/>
        <v>0</v>
      </c>
      <c r="AX32" s="39">
        <f t="shared" si="50"/>
        <v>0</v>
      </c>
      <c r="AY32" s="39">
        <f t="shared" si="50"/>
        <v>0</v>
      </c>
      <c r="AZ32" s="39">
        <f t="shared" si="50"/>
        <v>1501355.077</v>
      </c>
      <c r="BA32" s="39">
        <f t="shared" si="50"/>
        <v>1501355.077</v>
      </c>
      <c r="BB32" s="39">
        <f t="shared" si="50"/>
        <v>0</v>
      </c>
      <c r="BC32" s="39">
        <f t="shared" si="50"/>
        <v>0</v>
      </c>
      <c r="BD32" s="39">
        <f t="shared" si="50"/>
        <v>0</v>
      </c>
      <c r="BE32" s="39">
        <f t="shared" si="50"/>
        <v>0</v>
      </c>
      <c r="BF32" s="39">
        <f t="shared" si="50"/>
        <v>0</v>
      </c>
      <c r="BG32" s="39">
        <f t="shared" si="50"/>
        <v>0</v>
      </c>
      <c r="BH32" s="39">
        <f t="shared" si="50"/>
        <v>0</v>
      </c>
      <c r="BI32" s="39">
        <f t="shared" si="50"/>
        <v>0</v>
      </c>
      <c r="BJ32" s="39">
        <f t="shared" si="50"/>
        <v>0</v>
      </c>
      <c r="BK32" s="39">
        <f t="shared" si="50"/>
        <v>0</v>
      </c>
    </row>
    <row r="33" spans="1:63" ht="40.5">
      <c r="A33" s="122"/>
      <c r="B33" s="30">
        <v>11001</v>
      </c>
      <c r="C33" s="107" t="s">
        <v>101</v>
      </c>
      <c r="D33" s="41">
        <v>1322371.3399999999</v>
      </c>
      <c r="E33" s="41">
        <v>1322371.3399999999</v>
      </c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110">
        <v>1387756.7000000002</v>
      </c>
      <c r="Q33" s="110">
        <v>1387756.7000000002</v>
      </c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110">
        <v>1462886.9584999999</v>
      </c>
      <c r="AC33" s="110">
        <v>1462886.9584999999</v>
      </c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110">
        <v>1497288.2285000002</v>
      </c>
      <c r="AO33" s="110">
        <v>1497288.2285000002</v>
      </c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115">
        <v>1501355.077</v>
      </c>
      <c r="BA33" s="115">
        <v>1501355.077</v>
      </c>
      <c r="BB33" s="79"/>
      <c r="BC33" s="79"/>
      <c r="BD33" s="79"/>
      <c r="BE33" s="79"/>
      <c r="BF33" s="79"/>
      <c r="BG33" s="79"/>
      <c r="BH33" s="79"/>
      <c r="BI33" s="79"/>
      <c r="BJ33" s="79"/>
      <c r="BK33" s="79"/>
    </row>
    <row r="34" spans="1:63" ht="40.5">
      <c r="A34" s="122">
        <v>9003</v>
      </c>
      <c r="B34" s="30"/>
      <c r="C34" s="106" t="s">
        <v>102</v>
      </c>
      <c r="D34" s="76">
        <f>D35+D36+D37+D38+D39</f>
        <v>1936659.5999999999</v>
      </c>
      <c r="E34" s="76">
        <f t="shared" ref="E34:BK34" si="51">E35+E36+E37+E38+E39</f>
        <v>1936659.5999999999</v>
      </c>
      <c r="F34" s="76">
        <f t="shared" si="51"/>
        <v>0</v>
      </c>
      <c r="G34" s="76">
        <f t="shared" ref="G34" si="52">G35+G36+G37+G38+G39</f>
        <v>0</v>
      </c>
      <c r="H34" s="76">
        <f t="shared" si="51"/>
        <v>0</v>
      </c>
      <c r="I34" s="76">
        <f t="shared" ref="I34" si="53">I35+I36+I37+I38+I39</f>
        <v>0</v>
      </c>
      <c r="J34" s="76">
        <f t="shared" si="51"/>
        <v>0</v>
      </c>
      <c r="K34" s="76">
        <f t="shared" si="51"/>
        <v>0</v>
      </c>
      <c r="L34" s="76">
        <f t="shared" ref="L34:M34" si="54">L35+L36+L37+L38+L39</f>
        <v>0</v>
      </c>
      <c r="M34" s="76">
        <f t="shared" si="54"/>
        <v>0</v>
      </c>
      <c r="N34" s="76">
        <f t="shared" si="51"/>
        <v>0</v>
      </c>
      <c r="O34" s="76">
        <f t="shared" si="51"/>
        <v>0</v>
      </c>
      <c r="P34" s="76">
        <f t="shared" si="51"/>
        <v>1798401.6</v>
      </c>
      <c r="Q34" s="76">
        <f t="shared" si="51"/>
        <v>1798401.6</v>
      </c>
      <c r="R34" s="76">
        <f t="shared" si="51"/>
        <v>0</v>
      </c>
      <c r="S34" s="76">
        <f t="shared" si="51"/>
        <v>0</v>
      </c>
      <c r="T34" s="76">
        <f t="shared" si="51"/>
        <v>0</v>
      </c>
      <c r="U34" s="76">
        <f t="shared" si="51"/>
        <v>0</v>
      </c>
      <c r="V34" s="76">
        <f t="shared" si="51"/>
        <v>0</v>
      </c>
      <c r="W34" s="76">
        <f t="shared" si="51"/>
        <v>0</v>
      </c>
      <c r="X34" s="76">
        <f t="shared" si="51"/>
        <v>0</v>
      </c>
      <c r="Y34" s="76">
        <f t="shared" si="51"/>
        <v>0</v>
      </c>
      <c r="Z34" s="76">
        <f t="shared" ref="Z34:AA34" si="55">Z35+Z36+Z37+Z38+Z39</f>
        <v>0</v>
      </c>
      <c r="AA34" s="76">
        <f t="shared" si="55"/>
        <v>0</v>
      </c>
      <c r="AB34" s="76">
        <f t="shared" si="51"/>
        <v>1665649.7000000002</v>
      </c>
      <c r="AC34" s="76">
        <f t="shared" si="51"/>
        <v>1665649.7000000002</v>
      </c>
      <c r="AD34" s="76">
        <f t="shared" si="51"/>
        <v>0</v>
      </c>
      <c r="AE34" s="76">
        <f t="shared" ref="AE34" si="56">AE35+AE36+AE37+AE38+AE39</f>
        <v>0</v>
      </c>
      <c r="AF34" s="76">
        <f t="shared" si="51"/>
        <v>0</v>
      </c>
      <c r="AG34" s="76">
        <f t="shared" ref="AG34" si="57">AG35+AG36+AG37+AG38+AG39</f>
        <v>0</v>
      </c>
      <c r="AH34" s="76">
        <f t="shared" si="51"/>
        <v>0</v>
      </c>
      <c r="AI34" s="76">
        <f t="shared" si="51"/>
        <v>0</v>
      </c>
      <c r="AJ34" s="76">
        <f t="shared" si="51"/>
        <v>0</v>
      </c>
      <c r="AK34" s="76">
        <f t="shared" si="51"/>
        <v>0</v>
      </c>
      <c r="AL34" s="76">
        <f t="shared" si="51"/>
        <v>0</v>
      </c>
      <c r="AM34" s="76">
        <f t="shared" si="51"/>
        <v>0</v>
      </c>
      <c r="AN34" s="76">
        <f t="shared" si="51"/>
        <v>1681353.43</v>
      </c>
      <c r="AO34" s="76">
        <f t="shared" si="51"/>
        <v>1681353.43</v>
      </c>
      <c r="AP34" s="76">
        <f t="shared" si="51"/>
        <v>0</v>
      </c>
      <c r="AQ34" s="76">
        <f t="shared" si="51"/>
        <v>0</v>
      </c>
      <c r="AR34" s="76">
        <f t="shared" si="51"/>
        <v>0</v>
      </c>
      <c r="AS34" s="76">
        <f t="shared" si="51"/>
        <v>0</v>
      </c>
      <c r="AT34" s="76">
        <f t="shared" si="51"/>
        <v>0</v>
      </c>
      <c r="AU34" s="76">
        <f t="shared" si="51"/>
        <v>0</v>
      </c>
      <c r="AV34" s="76">
        <f t="shared" si="51"/>
        <v>0</v>
      </c>
      <c r="AW34" s="76">
        <f t="shared" si="51"/>
        <v>0</v>
      </c>
      <c r="AX34" s="76">
        <f t="shared" ref="AX34:AY34" si="58">AX35+AX36+AX37+AX38+AX39</f>
        <v>0</v>
      </c>
      <c r="AY34" s="76">
        <f t="shared" si="58"/>
        <v>0</v>
      </c>
      <c r="AZ34" s="76">
        <f t="shared" si="51"/>
        <v>1695397.9575000003</v>
      </c>
      <c r="BA34" s="76">
        <f t="shared" si="51"/>
        <v>1695397.9575000003</v>
      </c>
      <c r="BB34" s="76">
        <f t="shared" ref="BB34" si="59">BB35+BB36+BB37+BB38+BB39</f>
        <v>0</v>
      </c>
      <c r="BC34" s="76">
        <f t="shared" si="51"/>
        <v>0</v>
      </c>
      <c r="BD34" s="76">
        <f t="shared" si="51"/>
        <v>0</v>
      </c>
      <c r="BE34" s="76">
        <f t="shared" ref="BE34" si="60">BE35+BE36+BE37+BE38+BE39</f>
        <v>0</v>
      </c>
      <c r="BF34" s="76">
        <f t="shared" si="51"/>
        <v>0</v>
      </c>
      <c r="BG34" s="76">
        <f t="shared" si="51"/>
        <v>0</v>
      </c>
      <c r="BH34" s="76">
        <f t="shared" si="51"/>
        <v>0</v>
      </c>
      <c r="BI34" s="76">
        <f t="shared" si="51"/>
        <v>0</v>
      </c>
      <c r="BJ34" s="76">
        <f t="shared" si="51"/>
        <v>0</v>
      </c>
      <c r="BK34" s="76">
        <f t="shared" si="51"/>
        <v>0</v>
      </c>
    </row>
    <row r="35" spans="1:63" ht="27">
      <c r="A35" s="122"/>
      <c r="B35" s="30">
        <v>11001</v>
      </c>
      <c r="C35" s="104" t="s">
        <v>103</v>
      </c>
      <c r="D35" s="41">
        <v>335274.2</v>
      </c>
      <c r="E35" s="41">
        <v>335274.2</v>
      </c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110">
        <v>325546.3</v>
      </c>
      <c r="Q35" s="110">
        <v>325546.3</v>
      </c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110">
        <v>325072.59999999998</v>
      </c>
      <c r="AC35" s="110">
        <v>325072.59999999998</v>
      </c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110">
        <v>332885</v>
      </c>
      <c r="AO35" s="110">
        <v>332885</v>
      </c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46">
        <v>334546.7</v>
      </c>
      <c r="BA35" s="46">
        <v>334546.7</v>
      </c>
      <c r="BB35" s="79"/>
      <c r="BC35" s="79"/>
      <c r="BD35" s="79"/>
      <c r="BE35" s="79"/>
      <c r="BF35" s="79"/>
      <c r="BG35" s="79"/>
      <c r="BH35" s="79"/>
      <c r="BI35" s="79"/>
      <c r="BJ35" s="79"/>
      <c r="BK35" s="79"/>
    </row>
    <row r="36" spans="1:63" ht="40.5">
      <c r="A36" s="122"/>
      <c r="B36" s="30">
        <v>11002</v>
      </c>
      <c r="C36" s="106" t="s">
        <v>104</v>
      </c>
      <c r="D36" s="78">
        <v>1500131</v>
      </c>
      <c r="E36" s="78">
        <v>1500131</v>
      </c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110">
        <v>1404735</v>
      </c>
      <c r="Q36" s="110">
        <v>1404735</v>
      </c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110">
        <v>1277686.5</v>
      </c>
      <c r="AC36" s="110">
        <v>1277686.5</v>
      </c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110">
        <v>1288137.8299999998</v>
      </c>
      <c r="AO36" s="110">
        <v>1288137.8299999998</v>
      </c>
      <c r="AP36" s="79"/>
      <c r="AQ36" s="79"/>
      <c r="AR36" s="79"/>
      <c r="AS36" s="79"/>
      <c r="AT36" s="79"/>
      <c r="AU36" s="79"/>
      <c r="AV36" s="79"/>
      <c r="AW36" s="79"/>
      <c r="AX36" s="79"/>
      <c r="AY36" s="79"/>
      <c r="AZ36" s="46">
        <v>1299178.6575000002</v>
      </c>
      <c r="BA36" s="46">
        <v>1299178.6575000002</v>
      </c>
      <c r="BB36" s="79"/>
      <c r="BC36" s="79"/>
      <c r="BD36" s="79"/>
      <c r="BE36" s="79"/>
      <c r="BF36" s="79"/>
      <c r="BG36" s="79"/>
      <c r="BH36" s="79"/>
      <c r="BI36" s="79"/>
      <c r="BJ36" s="79"/>
      <c r="BK36" s="79"/>
    </row>
    <row r="37" spans="1:63" ht="54">
      <c r="A37" s="122"/>
      <c r="B37" s="30">
        <v>11003</v>
      </c>
      <c r="C37" s="106" t="s">
        <v>106</v>
      </c>
      <c r="D37" s="41">
        <v>51003.5</v>
      </c>
      <c r="E37" s="41">
        <v>51003.5</v>
      </c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110">
        <v>26656.6</v>
      </c>
      <c r="Q37" s="110">
        <v>26656.6</v>
      </c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110">
        <v>33490.6</v>
      </c>
      <c r="AC37" s="110">
        <v>33490.6</v>
      </c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110">
        <v>33490.6</v>
      </c>
      <c r="AO37" s="110">
        <v>33490.6</v>
      </c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46">
        <v>33490.6</v>
      </c>
      <c r="BA37" s="46">
        <v>33490.6</v>
      </c>
      <c r="BB37" s="79"/>
      <c r="BC37" s="79"/>
      <c r="BD37" s="79"/>
      <c r="BE37" s="79"/>
      <c r="BF37" s="79"/>
      <c r="BG37" s="79"/>
      <c r="BH37" s="79"/>
      <c r="BI37" s="79"/>
      <c r="BJ37" s="79"/>
      <c r="BK37" s="79"/>
    </row>
    <row r="38" spans="1:63" ht="40.5">
      <c r="A38" s="122"/>
      <c r="B38" s="30">
        <v>31001</v>
      </c>
      <c r="C38" s="106" t="s">
        <v>105</v>
      </c>
      <c r="D38" s="77">
        <v>50250.9</v>
      </c>
      <c r="E38" s="79">
        <v>50250.9</v>
      </c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110">
        <v>30010</v>
      </c>
      <c r="Q38" s="110">
        <v>30010</v>
      </c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110">
        <v>24400</v>
      </c>
      <c r="AC38" s="110">
        <v>24400</v>
      </c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110">
        <v>26840</v>
      </c>
      <c r="AO38" s="110">
        <v>26840</v>
      </c>
      <c r="AP38" s="79"/>
      <c r="AQ38" s="79"/>
      <c r="AR38" s="79"/>
      <c r="AS38" s="79"/>
      <c r="AT38" s="79"/>
      <c r="AU38" s="79"/>
      <c r="AV38" s="79"/>
      <c r="AW38" s="79"/>
      <c r="AX38" s="79"/>
      <c r="AY38" s="79"/>
      <c r="AZ38" s="46">
        <v>28182</v>
      </c>
      <c r="BA38" s="46">
        <v>28182</v>
      </c>
      <c r="BB38" s="79"/>
      <c r="BC38" s="79"/>
      <c r="BD38" s="79"/>
      <c r="BE38" s="79"/>
      <c r="BF38" s="79"/>
      <c r="BG38" s="79"/>
      <c r="BH38" s="79"/>
      <c r="BI38" s="79"/>
      <c r="BJ38" s="79"/>
      <c r="BK38" s="79"/>
    </row>
    <row r="39" spans="1:63" ht="54">
      <c r="A39" s="122"/>
      <c r="B39" s="30">
        <v>31003</v>
      </c>
      <c r="C39" s="109" t="s">
        <v>107</v>
      </c>
      <c r="D39" s="44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110">
        <v>11453.7</v>
      </c>
      <c r="Q39" s="110">
        <v>11453.7</v>
      </c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110">
        <v>5000</v>
      </c>
      <c r="AC39" s="110">
        <v>5000</v>
      </c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110">
        <v>0</v>
      </c>
      <c r="AO39" s="110">
        <v>0</v>
      </c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46">
        <v>0</v>
      </c>
      <c r="BA39" s="46">
        <v>0</v>
      </c>
      <c r="BB39" s="79"/>
      <c r="BC39" s="79"/>
      <c r="BD39" s="79"/>
      <c r="BE39" s="79"/>
      <c r="BF39" s="79"/>
      <c r="BG39" s="79"/>
      <c r="BH39" s="79"/>
      <c r="BI39" s="79"/>
      <c r="BJ39" s="79"/>
      <c r="BK39" s="79"/>
    </row>
  </sheetData>
  <mergeCells count="15">
    <mergeCell ref="A34:A39"/>
    <mergeCell ref="D2:O2"/>
    <mergeCell ref="P2:Y2"/>
    <mergeCell ref="AB2:AK2"/>
    <mergeCell ref="AN2:AW2"/>
    <mergeCell ref="A11:A14"/>
    <mergeCell ref="A15:A23"/>
    <mergeCell ref="A24:A26"/>
    <mergeCell ref="A27:A31"/>
    <mergeCell ref="A32:A33"/>
    <mergeCell ref="AZ2:BI2"/>
    <mergeCell ref="A9:A10"/>
    <mergeCell ref="A4:A8"/>
    <mergeCell ref="A2:B3"/>
    <mergeCell ref="C2:C3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Q53"/>
  <sheetViews>
    <sheetView workbookViewId="0">
      <selection activeCell="C11" sqref="C11:E11"/>
    </sheetView>
  </sheetViews>
  <sheetFormatPr defaultRowHeight="13.5"/>
  <cols>
    <col min="1" max="4" width="9.140625" style="27"/>
    <col min="5" max="5" width="18.140625" style="27" customWidth="1"/>
    <col min="6" max="6" width="10.28515625" style="27" bestFit="1" customWidth="1"/>
    <col min="7" max="7" width="10" style="27" customWidth="1"/>
    <col min="8" max="8" width="11.85546875" style="27" customWidth="1"/>
    <col min="9" max="14" width="9.140625" style="27"/>
    <col min="15" max="15" width="10.7109375" style="27" customWidth="1"/>
    <col min="16" max="16" width="11" style="27" customWidth="1"/>
    <col min="17" max="17" width="10.5703125" style="27" customWidth="1"/>
    <col min="18" max="16384" width="9.140625" style="27"/>
  </cols>
  <sheetData>
    <row r="1" spans="1:17">
      <c r="A1" s="50" t="s">
        <v>21</v>
      </c>
    </row>
    <row r="2" spans="1:17">
      <c r="A2" s="51"/>
    </row>
    <row r="3" spans="1:17">
      <c r="A3" s="50" t="s">
        <v>22</v>
      </c>
    </row>
    <row r="4" spans="1:17" ht="14.25" thickBot="1">
      <c r="A4" s="52" t="s">
        <v>23</v>
      </c>
    </row>
    <row r="5" spans="1:17" ht="59.25" customHeight="1">
      <c r="A5" s="131" t="s">
        <v>2</v>
      </c>
      <c r="B5" s="152"/>
      <c r="C5" s="154" t="s">
        <v>24</v>
      </c>
      <c r="D5" s="132"/>
      <c r="E5" s="133"/>
      <c r="F5" s="131" t="s">
        <v>35</v>
      </c>
      <c r="G5" s="132"/>
      <c r="H5" s="133"/>
      <c r="I5" s="131" t="s">
        <v>36</v>
      </c>
      <c r="J5" s="132"/>
      <c r="K5" s="133"/>
      <c r="L5" s="131" t="s">
        <v>25</v>
      </c>
      <c r="M5" s="132"/>
      <c r="N5" s="133"/>
      <c r="O5" s="131" t="s">
        <v>38</v>
      </c>
      <c r="P5" s="132"/>
      <c r="Q5" s="133"/>
    </row>
    <row r="6" spans="1:17" ht="14.25" thickBot="1">
      <c r="A6" s="134"/>
      <c r="B6" s="153"/>
      <c r="C6" s="155"/>
      <c r="D6" s="156"/>
      <c r="E6" s="157"/>
      <c r="F6" s="134" t="s">
        <v>23</v>
      </c>
      <c r="G6" s="135"/>
      <c r="H6" s="136"/>
      <c r="I6" s="134" t="s">
        <v>37</v>
      </c>
      <c r="J6" s="135"/>
      <c r="K6" s="136"/>
      <c r="L6" s="134" t="s">
        <v>26</v>
      </c>
      <c r="M6" s="135"/>
      <c r="N6" s="136"/>
      <c r="O6" s="134" t="s">
        <v>23</v>
      </c>
      <c r="P6" s="135"/>
      <c r="Q6" s="136"/>
    </row>
    <row r="7" spans="1:17" ht="27.75" thickBot="1">
      <c r="A7" s="53" t="s">
        <v>27</v>
      </c>
      <c r="B7" s="54" t="s">
        <v>28</v>
      </c>
      <c r="C7" s="158"/>
      <c r="D7" s="159"/>
      <c r="E7" s="160"/>
      <c r="F7" s="55" t="s">
        <v>29</v>
      </c>
      <c r="G7" s="55" t="s">
        <v>30</v>
      </c>
      <c r="H7" s="55" t="s">
        <v>31</v>
      </c>
      <c r="I7" s="55" t="s">
        <v>29</v>
      </c>
      <c r="J7" s="55" t="s">
        <v>30</v>
      </c>
      <c r="K7" s="55" t="s">
        <v>31</v>
      </c>
      <c r="L7" s="55" t="s">
        <v>29</v>
      </c>
      <c r="M7" s="55" t="s">
        <v>30</v>
      </c>
      <c r="N7" s="55" t="s">
        <v>31</v>
      </c>
      <c r="O7" s="55" t="s">
        <v>29</v>
      </c>
      <c r="P7" s="55" t="s">
        <v>30</v>
      </c>
      <c r="Q7" s="55" t="s">
        <v>31</v>
      </c>
    </row>
    <row r="8" spans="1:17" ht="14.25" thickBot="1">
      <c r="A8" s="141" t="s">
        <v>32</v>
      </c>
      <c r="B8" s="142"/>
      <c r="C8" s="142"/>
      <c r="D8" s="143"/>
      <c r="E8" s="144"/>
      <c r="F8" s="143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</row>
    <row r="9" spans="1:17" ht="60" customHeight="1">
      <c r="A9" s="145">
        <v>1057</v>
      </c>
      <c r="B9" s="57"/>
      <c r="C9" s="146" t="s">
        <v>78</v>
      </c>
      <c r="D9" s="146"/>
      <c r="E9" s="146"/>
      <c r="F9" s="59">
        <f>F10+F11+F12</f>
        <v>1490021.2</v>
      </c>
      <c r="G9" s="59">
        <f t="shared" ref="G9:H9" si="0">G10+G11+G12</f>
        <v>1520745.4</v>
      </c>
      <c r="H9" s="59">
        <f t="shared" si="0"/>
        <v>1539185.13</v>
      </c>
      <c r="I9" s="58"/>
      <c r="J9" s="58"/>
      <c r="K9" s="58"/>
      <c r="L9" s="58"/>
      <c r="M9" s="58"/>
      <c r="N9" s="58"/>
      <c r="O9" s="59">
        <f>O10+O11+O12</f>
        <v>1490021.2</v>
      </c>
      <c r="P9" s="59">
        <f t="shared" ref="P9:Q9" si="1">P10+P11+P12</f>
        <v>1520745.4</v>
      </c>
      <c r="Q9" s="59">
        <f t="shared" si="1"/>
        <v>1539185.13</v>
      </c>
    </row>
    <row r="10" spans="1:17" ht="64.5" customHeight="1">
      <c r="A10" s="145"/>
      <c r="B10" s="57">
        <v>11001</v>
      </c>
      <c r="C10" s="147" t="s">
        <v>140</v>
      </c>
      <c r="D10" s="147"/>
      <c r="E10" s="147"/>
      <c r="F10" s="26">
        <v>1446616.2</v>
      </c>
      <c r="G10" s="35">
        <v>1476026.2</v>
      </c>
      <c r="H10" s="34">
        <v>1493500.3299999998</v>
      </c>
      <c r="I10" s="58"/>
      <c r="J10" s="58"/>
      <c r="K10" s="58"/>
      <c r="L10" s="58"/>
      <c r="M10" s="58"/>
      <c r="N10" s="58"/>
      <c r="O10" s="26">
        <v>1446616.2</v>
      </c>
      <c r="P10" s="35">
        <v>1476026.2</v>
      </c>
      <c r="Q10" s="34">
        <v>1493500.3299999998</v>
      </c>
    </row>
    <row r="11" spans="1:17" ht="31.5" customHeight="1">
      <c r="A11" s="145"/>
      <c r="B11" s="57">
        <v>11002</v>
      </c>
      <c r="C11" s="147" t="s">
        <v>79</v>
      </c>
      <c r="D11" s="147"/>
      <c r="E11" s="147"/>
      <c r="F11" s="58">
        <v>0</v>
      </c>
      <c r="G11" s="58">
        <v>0</v>
      </c>
      <c r="H11" s="58">
        <v>0</v>
      </c>
      <c r="I11" s="58"/>
      <c r="J11" s="58"/>
      <c r="K11" s="58"/>
      <c r="L11" s="58"/>
      <c r="M11" s="58"/>
      <c r="N11" s="58"/>
      <c r="O11" s="58">
        <v>0</v>
      </c>
      <c r="P11" s="58">
        <v>0</v>
      </c>
      <c r="Q11" s="58">
        <v>0</v>
      </c>
    </row>
    <row r="12" spans="1:17" ht="41.25" customHeight="1">
      <c r="A12" s="145"/>
      <c r="B12" s="57">
        <v>11003</v>
      </c>
      <c r="C12" s="147" t="s">
        <v>80</v>
      </c>
      <c r="D12" s="147"/>
      <c r="E12" s="147"/>
      <c r="F12" s="35">
        <v>43405</v>
      </c>
      <c r="G12" s="34">
        <v>44719.199999999997</v>
      </c>
      <c r="H12" s="34">
        <v>45684.800000000003</v>
      </c>
      <c r="I12" s="58"/>
      <c r="J12" s="58"/>
      <c r="K12" s="58"/>
      <c r="L12" s="58"/>
      <c r="M12" s="58"/>
      <c r="N12" s="58"/>
      <c r="O12" s="35">
        <v>43405</v>
      </c>
      <c r="P12" s="34">
        <v>44719.199999999997</v>
      </c>
      <c r="Q12" s="34">
        <v>45684.800000000003</v>
      </c>
    </row>
    <row r="13" spans="1:17" ht="30" customHeight="1">
      <c r="A13" s="145">
        <v>1052</v>
      </c>
      <c r="B13" s="60"/>
      <c r="C13" s="149" t="s">
        <v>82</v>
      </c>
      <c r="D13" s="149"/>
      <c r="E13" s="149"/>
      <c r="F13" s="58">
        <f>F14</f>
        <v>325700.3</v>
      </c>
      <c r="G13" s="58">
        <f t="shared" ref="G13:H13" si="2">G14</f>
        <v>325700.3</v>
      </c>
      <c r="H13" s="58">
        <f t="shared" si="2"/>
        <v>325700.3</v>
      </c>
      <c r="I13" s="58"/>
      <c r="J13" s="58"/>
      <c r="K13" s="58"/>
      <c r="L13" s="58"/>
      <c r="M13" s="58"/>
      <c r="N13" s="58"/>
      <c r="O13" s="58">
        <f>O14</f>
        <v>325700.3</v>
      </c>
      <c r="P13" s="58">
        <f t="shared" ref="P13:Q13" si="3">P14</f>
        <v>325700.3</v>
      </c>
      <c r="Q13" s="58">
        <f t="shared" si="3"/>
        <v>325700.3</v>
      </c>
    </row>
    <row r="14" spans="1:17" ht="30.75" customHeight="1">
      <c r="A14" s="145"/>
      <c r="B14" s="57">
        <v>11001</v>
      </c>
      <c r="C14" s="145" t="s">
        <v>83</v>
      </c>
      <c r="D14" s="145"/>
      <c r="E14" s="145"/>
      <c r="F14" s="58">
        <v>325700.3</v>
      </c>
      <c r="G14" s="58">
        <v>325700.3</v>
      </c>
      <c r="H14" s="58">
        <v>325700.3</v>
      </c>
      <c r="I14" s="58"/>
      <c r="J14" s="58"/>
      <c r="K14" s="58"/>
      <c r="L14" s="58"/>
      <c r="M14" s="58"/>
      <c r="N14" s="58"/>
      <c r="O14" s="58">
        <v>325700.3</v>
      </c>
      <c r="P14" s="58">
        <v>325700.3</v>
      </c>
      <c r="Q14" s="58">
        <v>325700.3</v>
      </c>
    </row>
    <row r="15" spans="1:17" ht="21.75" customHeight="1">
      <c r="A15" s="145">
        <v>1093</v>
      </c>
      <c r="B15" s="57"/>
      <c r="C15" s="149" t="s">
        <v>4</v>
      </c>
      <c r="D15" s="149"/>
      <c r="E15" s="149"/>
      <c r="F15" s="58">
        <f>F16+F18+F17</f>
        <v>764215.7</v>
      </c>
      <c r="G15" s="58">
        <f t="shared" ref="G15:H15" si="4">G16+G18+G17</f>
        <v>776747.3</v>
      </c>
      <c r="H15" s="58">
        <f t="shared" si="4"/>
        <v>789916.3</v>
      </c>
      <c r="I15" s="58"/>
      <c r="J15" s="58"/>
      <c r="K15" s="58"/>
      <c r="L15" s="58"/>
      <c r="M15" s="58"/>
      <c r="N15" s="58"/>
      <c r="O15" s="58">
        <f t="shared" ref="O15" si="5">O16+O18+O17</f>
        <v>764215.7</v>
      </c>
      <c r="P15" s="58">
        <f>P16+P18</f>
        <v>761747.3</v>
      </c>
      <c r="Q15" s="58">
        <f>Q16+Q18</f>
        <v>774916.3</v>
      </c>
    </row>
    <row r="16" spans="1:17" ht="25.5" customHeight="1">
      <c r="A16" s="145"/>
      <c r="B16" s="57">
        <v>11001</v>
      </c>
      <c r="C16" s="150" t="s">
        <v>84</v>
      </c>
      <c r="D16" s="150"/>
      <c r="E16" s="150"/>
      <c r="F16" s="58">
        <v>511377.9</v>
      </c>
      <c r="G16" s="58">
        <v>511377.9</v>
      </c>
      <c r="H16" s="58">
        <v>511377.9</v>
      </c>
      <c r="I16" s="58"/>
      <c r="J16" s="58"/>
      <c r="K16" s="58"/>
      <c r="L16" s="58"/>
      <c r="M16" s="58"/>
      <c r="N16" s="58"/>
      <c r="O16" s="58">
        <v>511377.9</v>
      </c>
      <c r="P16" s="58">
        <v>511377.9</v>
      </c>
      <c r="Q16" s="58">
        <v>511377.9</v>
      </c>
    </row>
    <row r="17" spans="1:17" ht="33.75" customHeight="1">
      <c r="A17" s="148"/>
      <c r="B17" s="57">
        <v>11002</v>
      </c>
      <c r="C17" s="150" t="s">
        <v>124</v>
      </c>
      <c r="D17" s="150"/>
      <c r="E17" s="150"/>
      <c r="F17" s="58">
        <v>15000</v>
      </c>
      <c r="G17" s="58">
        <v>15000</v>
      </c>
      <c r="H17" s="58">
        <v>15000</v>
      </c>
      <c r="I17" s="58"/>
      <c r="J17" s="58"/>
      <c r="K17" s="58"/>
      <c r="L17" s="58"/>
      <c r="M17" s="58"/>
      <c r="N17" s="58"/>
      <c r="O17" s="58">
        <v>15000</v>
      </c>
      <c r="P17" s="58">
        <v>15000</v>
      </c>
      <c r="Q17" s="58">
        <v>15000</v>
      </c>
    </row>
    <row r="18" spans="1:17" ht="33.75" customHeight="1">
      <c r="A18" s="145"/>
      <c r="B18" s="57">
        <v>11003</v>
      </c>
      <c r="C18" s="150" t="s">
        <v>5</v>
      </c>
      <c r="D18" s="150"/>
      <c r="E18" s="150"/>
      <c r="F18" s="58">
        <v>237837.8</v>
      </c>
      <c r="G18" s="58">
        <v>250369.4</v>
      </c>
      <c r="H18" s="58">
        <v>263538.40000000002</v>
      </c>
      <c r="I18" s="58"/>
      <c r="J18" s="58"/>
      <c r="K18" s="58"/>
      <c r="L18" s="58"/>
      <c r="M18" s="58"/>
      <c r="N18" s="58"/>
      <c r="O18" s="58">
        <v>237837.8</v>
      </c>
      <c r="P18" s="58">
        <v>250369.4</v>
      </c>
      <c r="Q18" s="58">
        <v>263538.40000000002</v>
      </c>
    </row>
    <row r="19" spans="1:17" ht="22.5" customHeight="1">
      <c r="A19" s="145">
        <v>1120</v>
      </c>
      <c r="B19" s="57"/>
      <c r="C19" s="149" t="s">
        <v>85</v>
      </c>
      <c r="D19" s="149"/>
      <c r="E19" s="149"/>
      <c r="F19" s="59">
        <f>F20+F21+F22+F23</f>
        <v>10394835.500000002</v>
      </c>
      <c r="G19" s="59">
        <f t="shared" ref="G19:H19" si="6">G20+G21+G22+G23</f>
        <v>10405536.4</v>
      </c>
      <c r="H19" s="59">
        <f t="shared" si="6"/>
        <v>10412174.4</v>
      </c>
      <c r="I19" s="58"/>
      <c r="J19" s="58"/>
      <c r="K19" s="58"/>
      <c r="L19" s="58"/>
      <c r="M19" s="58"/>
      <c r="N19" s="58"/>
      <c r="O19" s="59">
        <f>O20+O21+O22+O23</f>
        <v>10394835.500000002</v>
      </c>
      <c r="P19" s="59">
        <f t="shared" ref="P19:Q19" si="7">P20+P21+P22+P23</f>
        <v>10405536.4</v>
      </c>
      <c r="Q19" s="59">
        <f t="shared" si="7"/>
        <v>10412174.4</v>
      </c>
    </row>
    <row r="20" spans="1:17" ht="23.25" customHeight="1">
      <c r="A20" s="145"/>
      <c r="B20" s="57">
        <v>11001</v>
      </c>
      <c r="C20" s="147" t="s">
        <v>86</v>
      </c>
      <c r="D20" s="147"/>
      <c r="E20" s="147"/>
      <c r="F20" s="59">
        <v>9079898.8000000007</v>
      </c>
      <c r="G20" s="58">
        <v>9079898.8000000007</v>
      </c>
      <c r="H20" s="58">
        <v>9079898.8000000007</v>
      </c>
      <c r="I20" s="58"/>
      <c r="J20" s="58"/>
      <c r="K20" s="58"/>
      <c r="L20" s="58"/>
      <c r="M20" s="58"/>
      <c r="N20" s="58"/>
      <c r="O20" s="59">
        <v>9079898.8000000007</v>
      </c>
      <c r="P20" s="58">
        <v>9079898.8000000007</v>
      </c>
      <c r="Q20" s="58">
        <v>9079898.8000000007</v>
      </c>
    </row>
    <row r="21" spans="1:17" ht="21.75" customHeight="1">
      <c r="A21" s="145"/>
      <c r="B21" s="57">
        <v>11002</v>
      </c>
      <c r="C21" s="151" t="s">
        <v>88</v>
      </c>
      <c r="D21" s="151"/>
      <c r="E21" s="151"/>
      <c r="F21" s="58">
        <v>562274.80000000005</v>
      </c>
      <c r="G21" s="58">
        <v>572975.69999999995</v>
      </c>
      <c r="H21" s="58">
        <v>579613.69999999995</v>
      </c>
      <c r="I21" s="58"/>
      <c r="J21" s="58"/>
      <c r="K21" s="58"/>
      <c r="L21" s="58"/>
      <c r="M21" s="58"/>
      <c r="N21" s="58"/>
      <c r="O21" s="58">
        <v>562274.80000000005</v>
      </c>
      <c r="P21" s="58">
        <v>572975.69999999995</v>
      </c>
      <c r="Q21" s="58">
        <v>579613.69999999995</v>
      </c>
    </row>
    <row r="22" spans="1:17" ht="46.5" customHeight="1">
      <c r="A22" s="145"/>
      <c r="B22" s="57">
        <v>11004</v>
      </c>
      <c r="C22" s="150" t="s">
        <v>87</v>
      </c>
      <c r="D22" s="150"/>
      <c r="E22" s="150"/>
      <c r="F22" s="59">
        <v>150000</v>
      </c>
      <c r="G22" s="59">
        <v>150000</v>
      </c>
      <c r="H22" s="59">
        <v>150000</v>
      </c>
      <c r="I22" s="58"/>
      <c r="J22" s="58"/>
      <c r="K22" s="58"/>
      <c r="L22" s="58"/>
      <c r="M22" s="58"/>
      <c r="N22" s="58"/>
      <c r="O22" s="59">
        <v>150000</v>
      </c>
      <c r="P22" s="59">
        <v>150000</v>
      </c>
      <c r="Q22" s="59">
        <v>150000</v>
      </c>
    </row>
    <row r="23" spans="1:17" ht="43.5" customHeight="1">
      <c r="A23" s="145"/>
      <c r="B23" s="57">
        <v>11006</v>
      </c>
      <c r="C23" s="150" t="s">
        <v>77</v>
      </c>
      <c r="D23" s="150"/>
      <c r="E23" s="150"/>
      <c r="F23" s="58">
        <v>602661.9</v>
      </c>
      <c r="G23" s="58">
        <v>602661.9</v>
      </c>
      <c r="H23" s="58">
        <v>602661.9</v>
      </c>
      <c r="I23" s="58"/>
      <c r="J23" s="58"/>
      <c r="K23" s="58"/>
      <c r="L23" s="58"/>
      <c r="M23" s="58"/>
      <c r="N23" s="58"/>
      <c r="O23" s="58">
        <v>602661.9</v>
      </c>
      <c r="P23" s="58">
        <v>602661.9</v>
      </c>
      <c r="Q23" s="58">
        <v>602661.9</v>
      </c>
    </row>
    <row r="24" spans="1:17" ht="36" customHeight="1">
      <c r="A24" s="145">
        <v>1123</v>
      </c>
      <c r="B24" s="57"/>
      <c r="C24" s="149" t="s">
        <v>91</v>
      </c>
      <c r="D24" s="162"/>
      <c r="E24" s="162"/>
      <c r="F24" s="59">
        <f>F25+F26</f>
        <v>666487.5</v>
      </c>
      <c r="G24" s="59">
        <f t="shared" ref="G24:H24" si="8">G25+G26</f>
        <v>666487.5</v>
      </c>
      <c r="H24" s="59">
        <f t="shared" si="8"/>
        <v>666487.5</v>
      </c>
      <c r="I24" s="59"/>
      <c r="J24" s="58"/>
      <c r="K24" s="58"/>
      <c r="L24" s="58"/>
      <c r="M24" s="58"/>
      <c r="N24" s="58"/>
      <c r="O24" s="59">
        <f>O25+O26</f>
        <v>666487.5</v>
      </c>
      <c r="P24" s="59">
        <f t="shared" ref="P24:Q24" si="9">P25+P26</f>
        <v>666487.5</v>
      </c>
      <c r="Q24" s="59">
        <f t="shared" si="9"/>
        <v>666487.5</v>
      </c>
    </row>
    <row r="25" spans="1:17" ht="36.75" customHeight="1">
      <c r="A25" s="145"/>
      <c r="B25" s="57">
        <v>11001</v>
      </c>
      <c r="C25" s="147" t="s">
        <v>92</v>
      </c>
      <c r="D25" s="163"/>
      <c r="E25" s="163"/>
      <c r="F25" s="58">
        <v>405599.5</v>
      </c>
      <c r="G25" s="58">
        <v>405599.5</v>
      </c>
      <c r="H25" s="58">
        <v>405599.5</v>
      </c>
      <c r="I25" s="58"/>
      <c r="J25" s="58"/>
      <c r="K25" s="58"/>
      <c r="L25" s="58"/>
      <c r="M25" s="58"/>
      <c r="N25" s="58"/>
      <c r="O25" s="58">
        <v>405599.5</v>
      </c>
      <c r="P25" s="58">
        <v>405599.5</v>
      </c>
      <c r="Q25" s="58">
        <v>405599.5</v>
      </c>
    </row>
    <row r="26" spans="1:17" ht="22.5" customHeight="1">
      <c r="A26" s="145"/>
      <c r="B26" s="57">
        <v>11002</v>
      </c>
      <c r="C26" s="150" t="s">
        <v>94</v>
      </c>
      <c r="D26" s="163"/>
      <c r="E26" s="163"/>
      <c r="F26" s="59">
        <v>260888</v>
      </c>
      <c r="G26" s="59">
        <v>260888</v>
      </c>
      <c r="H26" s="59">
        <v>260888</v>
      </c>
      <c r="I26" s="58"/>
      <c r="J26" s="58"/>
      <c r="K26" s="58"/>
      <c r="L26" s="58"/>
      <c r="M26" s="58"/>
      <c r="N26" s="58"/>
      <c r="O26" s="59">
        <v>260888</v>
      </c>
      <c r="P26" s="59">
        <v>260888</v>
      </c>
      <c r="Q26" s="59">
        <v>260888</v>
      </c>
    </row>
    <row r="27" spans="1:17" ht="37.5" customHeight="1">
      <c r="A27" s="148">
        <v>1149</v>
      </c>
      <c r="B27" s="64"/>
      <c r="C27" s="164" t="s">
        <v>95</v>
      </c>
      <c r="D27" s="164"/>
      <c r="E27" s="164"/>
      <c r="F27" s="66">
        <f>F28+F29+F30</f>
        <v>681041.89999999991</v>
      </c>
      <c r="G27" s="66">
        <f t="shared" ref="G27:H27" si="10">G28+G29+G30</f>
        <v>681041.89999999991</v>
      </c>
      <c r="H27" s="66">
        <f t="shared" si="10"/>
        <v>681041.89999999991</v>
      </c>
      <c r="I27" s="65"/>
      <c r="J27" s="65"/>
      <c r="K27" s="65"/>
      <c r="L27" s="65"/>
      <c r="M27" s="65"/>
      <c r="N27" s="65"/>
      <c r="O27" s="66">
        <f>O28+O29+O30</f>
        <v>681041.89999999991</v>
      </c>
      <c r="P27" s="66">
        <f t="shared" ref="P27:Q27" si="11">P28+P29+P30</f>
        <v>681041.89999999991</v>
      </c>
      <c r="Q27" s="66">
        <f t="shared" si="11"/>
        <v>681041.89999999991</v>
      </c>
    </row>
    <row r="28" spans="1:17" ht="37.5" customHeight="1">
      <c r="A28" s="148"/>
      <c r="B28" s="64">
        <v>11001</v>
      </c>
      <c r="C28" s="165" t="s">
        <v>96</v>
      </c>
      <c r="D28" s="165"/>
      <c r="E28" s="165"/>
      <c r="F28" s="65">
        <v>313464.59999999998</v>
      </c>
      <c r="G28" s="65">
        <v>313464.59999999998</v>
      </c>
      <c r="H28" s="65">
        <v>313464.59999999998</v>
      </c>
      <c r="I28" s="65"/>
      <c r="J28" s="65"/>
      <c r="K28" s="65"/>
      <c r="L28" s="65"/>
      <c r="M28" s="65"/>
      <c r="N28" s="65"/>
      <c r="O28" s="65">
        <v>313464.59999999998</v>
      </c>
      <c r="P28" s="65">
        <v>313464.59999999998</v>
      </c>
      <c r="Q28" s="65">
        <v>313464.59999999998</v>
      </c>
    </row>
    <row r="29" spans="1:17" ht="55.5" customHeight="1">
      <c r="A29" s="148"/>
      <c r="B29" s="64">
        <v>11002</v>
      </c>
      <c r="C29" s="161" t="s">
        <v>97</v>
      </c>
      <c r="D29" s="161"/>
      <c r="E29" s="161"/>
      <c r="F29" s="65">
        <v>300908.3</v>
      </c>
      <c r="G29" s="65">
        <v>300908.3</v>
      </c>
      <c r="H29" s="65">
        <v>300908.3</v>
      </c>
      <c r="I29" s="65"/>
      <c r="J29" s="65"/>
      <c r="K29" s="65"/>
      <c r="L29" s="65"/>
      <c r="M29" s="65"/>
      <c r="N29" s="65"/>
      <c r="O29" s="65">
        <v>300908.3</v>
      </c>
      <c r="P29" s="65">
        <v>300908.3</v>
      </c>
      <c r="Q29" s="65">
        <v>300908.3</v>
      </c>
    </row>
    <row r="30" spans="1:17" ht="45" customHeight="1">
      <c r="A30" s="148"/>
      <c r="B30" s="64">
        <v>12001</v>
      </c>
      <c r="C30" s="161" t="s">
        <v>99</v>
      </c>
      <c r="D30" s="161"/>
      <c r="E30" s="161"/>
      <c r="F30" s="66">
        <v>66669</v>
      </c>
      <c r="G30" s="66">
        <v>66669</v>
      </c>
      <c r="H30" s="66">
        <v>66669</v>
      </c>
      <c r="I30" s="65"/>
      <c r="J30" s="65"/>
      <c r="K30" s="65"/>
      <c r="L30" s="65"/>
      <c r="M30" s="65"/>
      <c r="N30" s="65"/>
      <c r="O30" s="66">
        <v>66669</v>
      </c>
      <c r="P30" s="66">
        <v>66669</v>
      </c>
      <c r="Q30" s="66">
        <v>66669</v>
      </c>
    </row>
    <row r="31" spans="1:17" ht="27" customHeight="1">
      <c r="A31" s="145">
        <v>1182</v>
      </c>
      <c r="B31" s="60"/>
      <c r="C31" s="150" t="s">
        <v>100</v>
      </c>
      <c r="D31" s="150"/>
      <c r="E31" s="150"/>
      <c r="F31" s="59">
        <f>F32</f>
        <v>1462887</v>
      </c>
      <c r="G31" s="59">
        <f t="shared" ref="G31:H31" si="12">G32</f>
        <v>1497288.2</v>
      </c>
      <c r="H31" s="59">
        <f t="shared" si="12"/>
        <v>1501355.1</v>
      </c>
      <c r="I31" s="58"/>
      <c r="J31" s="58"/>
      <c r="K31" s="58"/>
      <c r="L31" s="58"/>
      <c r="M31" s="58"/>
      <c r="N31" s="58"/>
      <c r="O31" s="59">
        <f>O32</f>
        <v>1462886.9584999999</v>
      </c>
      <c r="P31" s="59">
        <f t="shared" ref="P31:Q31" si="13">P32</f>
        <v>1497288.2285000002</v>
      </c>
      <c r="Q31" s="59">
        <f t="shared" si="13"/>
        <v>1501355.077</v>
      </c>
    </row>
    <row r="32" spans="1:17" ht="35.25" customHeight="1" thickBot="1">
      <c r="A32" s="145"/>
      <c r="B32" s="57">
        <v>11001</v>
      </c>
      <c r="C32" s="145" t="s">
        <v>101</v>
      </c>
      <c r="D32" s="145"/>
      <c r="E32" s="145"/>
      <c r="F32" s="46">
        <v>1462887</v>
      </c>
      <c r="G32" s="41">
        <v>1497288.2</v>
      </c>
      <c r="H32" s="75">
        <v>1501355.1</v>
      </c>
      <c r="I32" s="58"/>
      <c r="J32" s="58"/>
      <c r="K32" s="58"/>
      <c r="L32" s="58"/>
      <c r="M32" s="58"/>
      <c r="N32" s="58"/>
      <c r="O32" s="59">
        <v>1462886.9584999999</v>
      </c>
      <c r="P32" s="58">
        <v>1497288.2285000002</v>
      </c>
      <c r="Q32" s="58">
        <v>1501355.077</v>
      </c>
    </row>
    <row r="33" spans="1:17" ht="45.75" customHeight="1" thickBot="1">
      <c r="A33" s="137" t="s">
        <v>33</v>
      </c>
      <c r="B33" s="138"/>
      <c r="C33" s="138"/>
      <c r="D33" s="139"/>
      <c r="E33" s="140"/>
      <c r="F33" s="139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</row>
    <row r="34" spans="1:17" ht="27.75" customHeight="1">
      <c r="A34" s="166">
        <v>1120</v>
      </c>
      <c r="B34" s="57"/>
      <c r="C34" s="149" t="s">
        <v>85</v>
      </c>
      <c r="D34" s="149"/>
      <c r="E34" s="149"/>
      <c r="F34" s="58">
        <f>F35</f>
        <v>36927.4</v>
      </c>
      <c r="G34" s="58">
        <f t="shared" ref="G34:H34" si="14">G35</f>
        <v>36927.4</v>
      </c>
      <c r="H34" s="58">
        <f t="shared" si="14"/>
        <v>36927.4</v>
      </c>
      <c r="I34" s="58"/>
      <c r="J34" s="58"/>
      <c r="K34" s="58"/>
      <c r="L34" s="58"/>
      <c r="M34" s="58"/>
      <c r="N34" s="58"/>
      <c r="O34" s="58">
        <f>O35</f>
        <v>36927.4</v>
      </c>
      <c r="P34" s="58">
        <f t="shared" ref="P34:Q34" si="15">P35</f>
        <v>36927.4</v>
      </c>
      <c r="Q34" s="58">
        <f t="shared" si="15"/>
        <v>36927.4</v>
      </c>
    </row>
    <row r="35" spans="1:17" ht="45.75" customHeight="1" thickBot="1">
      <c r="A35" s="167"/>
      <c r="B35" s="57">
        <v>11005</v>
      </c>
      <c r="C35" s="150" t="s">
        <v>89</v>
      </c>
      <c r="D35" s="150"/>
      <c r="E35" s="150"/>
      <c r="F35" s="58">
        <v>36927.4</v>
      </c>
      <c r="G35" s="58">
        <v>36927.4</v>
      </c>
      <c r="H35" s="58">
        <v>36927.4</v>
      </c>
      <c r="I35" s="58"/>
      <c r="J35" s="58"/>
      <c r="K35" s="58"/>
      <c r="L35" s="58"/>
      <c r="M35" s="58"/>
      <c r="N35" s="58"/>
      <c r="O35" s="58">
        <v>36927.4</v>
      </c>
      <c r="P35" s="58">
        <v>36927.4</v>
      </c>
      <c r="Q35" s="58">
        <v>36927.4</v>
      </c>
    </row>
    <row r="36" spans="1:17" ht="37.5" customHeight="1">
      <c r="A36" s="173">
        <v>1149</v>
      </c>
      <c r="B36" s="57"/>
      <c r="C36" s="149" t="s">
        <v>95</v>
      </c>
      <c r="D36" s="149"/>
      <c r="E36" s="149"/>
      <c r="F36" s="59">
        <f>F37</f>
        <v>5223</v>
      </c>
      <c r="G36" s="59">
        <f t="shared" ref="G36:H36" si="16">G37</f>
        <v>5223</v>
      </c>
      <c r="H36" s="59">
        <f t="shared" si="16"/>
        <v>5223</v>
      </c>
      <c r="I36" s="58"/>
      <c r="J36" s="58"/>
      <c r="K36" s="58"/>
      <c r="L36" s="58"/>
      <c r="M36" s="58"/>
      <c r="N36" s="58"/>
      <c r="O36" s="59">
        <f>O37</f>
        <v>5223</v>
      </c>
      <c r="P36" s="59">
        <f t="shared" ref="P36:Q36" si="17">P37</f>
        <v>5223</v>
      </c>
      <c r="Q36" s="59">
        <f t="shared" si="17"/>
        <v>5223</v>
      </c>
    </row>
    <row r="37" spans="1:17" ht="66.75" customHeight="1" thickBot="1">
      <c r="A37" s="174"/>
      <c r="B37" s="57">
        <v>11003</v>
      </c>
      <c r="C37" s="168" t="s">
        <v>98</v>
      </c>
      <c r="D37" s="169"/>
      <c r="E37" s="170"/>
      <c r="F37" s="59">
        <v>5223</v>
      </c>
      <c r="G37" s="59">
        <v>5223</v>
      </c>
      <c r="H37" s="59">
        <v>5223</v>
      </c>
      <c r="I37" s="58"/>
      <c r="J37" s="58"/>
      <c r="K37" s="58"/>
      <c r="L37" s="58"/>
      <c r="M37" s="58"/>
      <c r="N37" s="58"/>
      <c r="O37" s="59">
        <v>5223</v>
      </c>
      <c r="P37" s="59">
        <v>5223</v>
      </c>
      <c r="Q37" s="59">
        <v>5223</v>
      </c>
    </row>
    <row r="38" spans="1:17" ht="26.25" customHeight="1">
      <c r="A38" s="171">
        <v>9003</v>
      </c>
      <c r="B38" s="57"/>
      <c r="C38" s="149" t="s">
        <v>102</v>
      </c>
      <c r="D38" s="149"/>
      <c r="E38" s="149"/>
      <c r="F38" s="59">
        <f>F39+F40+F41</f>
        <v>1636249.7000000002</v>
      </c>
      <c r="G38" s="59">
        <f t="shared" ref="G38:H38" si="18">G39+G40+G41</f>
        <v>1654513.4000000001</v>
      </c>
      <c r="H38" s="59">
        <f t="shared" si="18"/>
        <v>1667216</v>
      </c>
      <c r="I38" s="58"/>
      <c r="J38" s="58"/>
      <c r="K38" s="58"/>
      <c r="L38" s="58"/>
      <c r="M38" s="58"/>
      <c r="N38" s="58"/>
      <c r="O38" s="59">
        <f>O39+O40+O41</f>
        <v>1636249.7000000002</v>
      </c>
      <c r="P38" s="59">
        <f t="shared" ref="P38:Q38" si="19">P39+P40+P41</f>
        <v>1654513.43</v>
      </c>
      <c r="Q38" s="59">
        <f t="shared" si="19"/>
        <v>1667215.9575000003</v>
      </c>
    </row>
    <row r="39" spans="1:17" ht="33.75" customHeight="1">
      <c r="A39" s="172"/>
      <c r="B39" s="57">
        <v>11001</v>
      </c>
      <c r="C39" s="147" t="s">
        <v>103</v>
      </c>
      <c r="D39" s="147"/>
      <c r="E39" s="147"/>
      <c r="F39" s="58">
        <v>325072.59999999998</v>
      </c>
      <c r="G39" s="59">
        <v>332885</v>
      </c>
      <c r="H39" s="58">
        <v>334546.7</v>
      </c>
      <c r="I39" s="58"/>
      <c r="J39" s="58"/>
      <c r="K39" s="58"/>
      <c r="L39" s="58"/>
      <c r="M39" s="58"/>
      <c r="N39" s="58"/>
      <c r="O39" s="58">
        <v>325072.59999999998</v>
      </c>
      <c r="P39" s="59">
        <v>332885</v>
      </c>
      <c r="Q39" s="58">
        <v>334546.7</v>
      </c>
    </row>
    <row r="40" spans="1:17" ht="45" customHeight="1">
      <c r="A40" s="172"/>
      <c r="B40" s="57">
        <v>11002</v>
      </c>
      <c r="C40" s="150" t="s">
        <v>104</v>
      </c>
      <c r="D40" s="150"/>
      <c r="E40" s="150"/>
      <c r="F40" s="41">
        <v>1277686.5</v>
      </c>
      <c r="G40" s="41">
        <v>1288137.8</v>
      </c>
      <c r="H40" s="41">
        <v>1299178.7</v>
      </c>
      <c r="I40" s="58"/>
      <c r="J40" s="58"/>
      <c r="K40" s="58"/>
      <c r="L40" s="58"/>
      <c r="M40" s="58"/>
      <c r="N40" s="58"/>
      <c r="O40" s="41">
        <v>1277686.5</v>
      </c>
      <c r="P40" s="41">
        <v>1288137.8299999998</v>
      </c>
      <c r="Q40" s="41">
        <v>1299178.6575000002</v>
      </c>
    </row>
    <row r="41" spans="1:17" ht="38.25" customHeight="1" thickBot="1">
      <c r="A41" s="172"/>
      <c r="B41" s="67">
        <v>11003</v>
      </c>
      <c r="C41" s="177" t="s">
        <v>106</v>
      </c>
      <c r="D41" s="177"/>
      <c r="E41" s="150"/>
      <c r="F41" s="58">
        <v>33490.6</v>
      </c>
      <c r="G41" s="68">
        <v>33490.6</v>
      </c>
      <c r="H41" s="68">
        <v>33490.6</v>
      </c>
      <c r="I41" s="68"/>
      <c r="J41" s="68"/>
      <c r="K41" s="68"/>
      <c r="L41" s="68"/>
      <c r="M41" s="68"/>
      <c r="N41" s="68"/>
      <c r="O41" s="58">
        <v>33490.6</v>
      </c>
      <c r="P41" s="68">
        <v>33490.6</v>
      </c>
      <c r="Q41" s="68">
        <v>33490.6</v>
      </c>
    </row>
    <row r="42" spans="1:17" ht="63.75" customHeight="1" thickBot="1">
      <c r="A42" s="178" t="s">
        <v>34</v>
      </c>
      <c r="B42" s="179"/>
      <c r="C42" s="179"/>
      <c r="D42" s="180"/>
      <c r="E42" s="178"/>
      <c r="F42" s="180"/>
      <c r="G42" s="69"/>
      <c r="H42" s="70"/>
      <c r="I42" s="70"/>
      <c r="J42" s="70"/>
      <c r="K42" s="70"/>
      <c r="L42" s="70"/>
      <c r="M42" s="70"/>
      <c r="N42" s="70"/>
      <c r="O42" s="70"/>
      <c r="P42" s="70"/>
      <c r="Q42" s="70"/>
    </row>
    <row r="43" spans="1:17" ht="60" customHeight="1">
      <c r="A43" s="122">
        <v>1057</v>
      </c>
      <c r="B43" s="62"/>
      <c r="C43" s="176" t="s">
        <v>78</v>
      </c>
      <c r="D43" s="176"/>
      <c r="E43" s="176"/>
      <c r="F43" s="59">
        <f>F44</f>
        <v>20990</v>
      </c>
      <c r="G43" s="59">
        <f t="shared" ref="G43:H43" si="20">G44</f>
        <v>20000</v>
      </c>
      <c r="H43" s="59">
        <f t="shared" si="20"/>
        <v>20000</v>
      </c>
      <c r="I43" s="58"/>
      <c r="J43" s="58"/>
      <c r="K43" s="58"/>
      <c r="L43" s="58"/>
      <c r="M43" s="58"/>
      <c r="N43" s="58"/>
      <c r="O43" s="59">
        <f>O44</f>
        <v>20990</v>
      </c>
      <c r="P43" s="59">
        <f t="shared" ref="P43:Q43" si="21">P44</f>
        <v>20000</v>
      </c>
      <c r="Q43" s="59">
        <f t="shared" si="21"/>
        <v>20000</v>
      </c>
    </row>
    <row r="44" spans="1:17" ht="30" customHeight="1">
      <c r="A44" s="122"/>
      <c r="B44" s="62">
        <v>31001</v>
      </c>
      <c r="C44" s="175" t="s">
        <v>81</v>
      </c>
      <c r="D44" s="175"/>
      <c r="E44" s="175"/>
      <c r="F44" s="59">
        <v>20990</v>
      </c>
      <c r="G44" s="59">
        <v>20000</v>
      </c>
      <c r="H44" s="59">
        <v>20000</v>
      </c>
      <c r="I44" s="58"/>
      <c r="J44" s="58"/>
      <c r="K44" s="58"/>
      <c r="L44" s="58"/>
      <c r="M44" s="58"/>
      <c r="N44" s="58"/>
      <c r="O44" s="59">
        <v>20990</v>
      </c>
      <c r="P44" s="59">
        <v>20000</v>
      </c>
      <c r="Q44" s="59">
        <v>20000</v>
      </c>
    </row>
    <row r="45" spans="1:17">
      <c r="A45" s="122">
        <v>1120</v>
      </c>
      <c r="B45" s="62"/>
      <c r="C45" s="181" t="s">
        <v>85</v>
      </c>
      <c r="D45" s="181"/>
      <c r="E45" s="181"/>
      <c r="F45" s="59">
        <f>F46+F47+F48</f>
        <v>3545720</v>
      </c>
      <c r="G45" s="59">
        <f t="shared" ref="G45:H45" si="22">G46+G47+G48</f>
        <v>3767900</v>
      </c>
      <c r="H45" s="59">
        <f t="shared" si="22"/>
        <v>3786500</v>
      </c>
      <c r="I45" s="58"/>
      <c r="J45" s="58"/>
      <c r="K45" s="58"/>
      <c r="L45" s="58"/>
      <c r="M45" s="58"/>
      <c r="N45" s="58"/>
      <c r="O45" s="59">
        <f>O46+O47+O48</f>
        <v>3545720</v>
      </c>
      <c r="P45" s="59">
        <f t="shared" ref="P45:Q45" si="23">P46+P47+P48</f>
        <v>3767900</v>
      </c>
      <c r="Q45" s="59">
        <f t="shared" si="23"/>
        <v>3786500</v>
      </c>
    </row>
    <row r="46" spans="1:17" ht="50.25" customHeight="1">
      <c r="A46" s="123"/>
      <c r="B46" s="62">
        <v>31001</v>
      </c>
      <c r="C46" s="175" t="s">
        <v>90</v>
      </c>
      <c r="D46" s="175"/>
      <c r="E46" s="175"/>
      <c r="F46" s="59">
        <v>4530</v>
      </c>
      <c r="G46" s="59">
        <v>5000</v>
      </c>
      <c r="H46" s="59">
        <v>5000</v>
      </c>
      <c r="I46" s="58"/>
      <c r="J46" s="58"/>
      <c r="K46" s="58"/>
      <c r="L46" s="58"/>
      <c r="M46" s="58"/>
      <c r="N46" s="58"/>
      <c r="O46" s="59">
        <v>4530</v>
      </c>
      <c r="P46" s="59">
        <v>5000</v>
      </c>
      <c r="Q46" s="59">
        <v>5000</v>
      </c>
    </row>
    <row r="47" spans="1:17" ht="50.25" customHeight="1">
      <c r="A47" s="123"/>
      <c r="B47" s="62">
        <v>31002</v>
      </c>
      <c r="C47" s="184" t="s">
        <v>125</v>
      </c>
      <c r="D47" s="185"/>
      <c r="E47" s="186"/>
      <c r="F47" s="59">
        <v>2754850</v>
      </c>
      <c r="G47" s="59">
        <v>3679500</v>
      </c>
      <c r="H47" s="59">
        <v>3687100</v>
      </c>
      <c r="I47" s="58"/>
      <c r="J47" s="58"/>
      <c r="K47" s="58"/>
      <c r="L47" s="58"/>
      <c r="M47" s="58"/>
      <c r="N47" s="58"/>
      <c r="O47" s="59">
        <v>2754850</v>
      </c>
      <c r="P47" s="59">
        <v>3679500</v>
      </c>
      <c r="Q47" s="59">
        <v>3687100</v>
      </c>
    </row>
    <row r="48" spans="1:17" ht="50.25" customHeight="1">
      <c r="A48" s="123"/>
      <c r="B48" s="62">
        <v>31003</v>
      </c>
      <c r="C48" s="184" t="s">
        <v>126</v>
      </c>
      <c r="D48" s="185"/>
      <c r="E48" s="186"/>
      <c r="F48" s="59">
        <v>786340</v>
      </c>
      <c r="G48" s="59">
        <v>83400</v>
      </c>
      <c r="H48" s="59">
        <v>94400</v>
      </c>
      <c r="I48" s="58"/>
      <c r="J48" s="58"/>
      <c r="K48" s="58"/>
      <c r="L48" s="58"/>
      <c r="M48" s="58"/>
      <c r="N48" s="58"/>
      <c r="O48" s="59">
        <v>786340</v>
      </c>
      <c r="P48" s="59">
        <v>83400</v>
      </c>
      <c r="Q48" s="59">
        <v>94400</v>
      </c>
    </row>
    <row r="49" spans="1:17" ht="26.25" customHeight="1">
      <c r="A49" s="122">
        <v>9003</v>
      </c>
      <c r="B49" s="62"/>
      <c r="C49" s="181" t="s">
        <v>102</v>
      </c>
      <c r="D49" s="181"/>
      <c r="E49" s="181"/>
      <c r="F49" s="59">
        <f>F50+F51</f>
        <v>29400</v>
      </c>
      <c r="G49" s="59">
        <f t="shared" ref="G49:H49" si="24">G50+G51</f>
        <v>26840</v>
      </c>
      <c r="H49" s="59">
        <f t="shared" si="24"/>
        <v>28182</v>
      </c>
      <c r="I49" s="58"/>
      <c r="J49" s="58"/>
      <c r="K49" s="58"/>
      <c r="L49" s="58"/>
      <c r="M49" s="58"/>
      <c r="N49" s="58"/>
      <c r="O49" s="59">
        <f>O50+O51</f>
        <v>29400</v>
      </c>
      <c r="P49" s="59">
        <f t="shared" ref="P49:Q49" si="25">P50+P51</f>
        <v>26840</v>
      </c>
      <c r="Q49" s="59">
        <f t="shared" si="25"/>
        <v>28182</v>
      </c>
    </row>
    <row r="50" spans="1:17" ht="42" customHeight="1">
      <c r="A50" s="122"/>
      <c r="B50" s="62">
        <v>31001</v>
      </c>
      <c r="C50" s="182" t="s">
        <v>105</v>
      </c>
      <c r="D50" s="182"/>
      <c r="E50" s="182"/>
      <c r="F50" s="59">
        <v>24400</v>
      </c>
      <c r="G50" s="59">
        <v>26840</v>
      </c>
      <c r="H50" s="59">
        <v>28182</v>
      </c>
      <c r="I50" s="58"/>
      <c r="J50" s="58"/>
      <c r="K50" s="58"/>
      <c r="L50" s="58"/>
      <c r="M50" s="58"/>
      <c r="N50" s="58"/>
      <c r="O50" s="59">
        <v>24400</v>
      </c>
      <c r="P50" s="59">
        <v>26840</v>
      </c>
      <c r="Q50" s="59">
        <v>28182</v>
      </c>
    </row>
    <row r="51" spans="1:17" ht="43.5" customHeight="1">
      <c r="A51" s="122"/>
      <c r="B51" s="62">
        <v>31003</v>
      </c>
      <c r="C51" s="183" t="s">
        <v>107</v>
      </c>
      <c r="D51" s="183"/>
      <c r="E51" s="183"/>
      <c r="F51" s="59">
        <v>5000</v>
      </c>
      <c r="G51" s="58">
        <v>0</v>
      </c>
      <c r="H51" s="58">
        <v>0</v>
      </c>
      <c r="I51" s="58"/>
      <c r="J51" s="58"/>
      <c r="K51" s="58"/>
      <c r="L51" s="58"/>
      <c r="M51" s="58"/>
      <c r="N51" s="58"/>
      <c r="O51" s="59">
        <v>5000</v>
      </c>
      <c r="P51" s="58">
        <v>0</v>
      </c>
      <c r="Q51" s="58">
        <v>0</v>
      </c>
    </row>
    <row r="52" spans="1:17">
      <c r="A52" s="63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</row>
    <row r="53" spans="1:17">
      <c r="A53" s="51"/>
    </row>
  </sheetData>
  <mergeCells count="70">
    <mergeCell ref="A49:A51"/>
    <mergeCell ref="C49:E49"/>
    <mergeCell ref="C50:E50"/>
    <mergeCell ref="C51:E51"/>
    <mergeCell ref="A45:A48"/>
    <mergeCell ref="C45:E45"/>
    <mergeCell ref="C48:E48"/>
    <mergeCell ref="C47:E47"/>
    <mergeCell ref="C46:E46"/>
    <mergeCell ref="A43:A44"/>
    <mergeCell ref="C44:E44"/>
    <mergeCell ref="C43:E43"/>
    <mergeCell ref="C41:E41"/>
    <mergeCell ref="C38:E38"/>
    <mergeCell ref="C39:E39"/>
    <mergeCell ref="C40:E40"/>
    <mergeCell ref="A42:D42"/>
    <mergeCell ref="E42:F42"/>
    <mergeCell ref="C34:E34"/>
    <mergeCell ref="A34:A35"/>
    <mergeCell ref="C36:E36"/>
    <mergeCell ref="C37:E37"/>
    <mergeCell ref="A38:A41"/>
    <mergeCell ref="A36:A37"/>
    <mergeCell ref="C35:E35"/>
    <mergeCell ref="A24:A26"/>
    <mergeCell ref="C31:E31"/>
    <mergeCell ref="A27:A30"/>
    <mergeCell ref="C32:E32"/>
    <mergeCell ref="C30:E30"/>
    <mergeCell ref="C24:E24"/>
    <mergeCell ref="C25:E25"/>
    <mergeCell ref="C26:E26"/>
    <mergeCell ref="C27:E27"/>
    <mergeCell ref="C29:E29"/>
    <mergeCell ref="C28:E28"/>
    <mergeCell ref="A5:B6"/>
    <mergeCell ref="C5:E7"/>
    <mergeCell ref="F5:H5"/>
    <mergeCell ref="F6:H6"/>
    <mergeCell ref="A9:A12"/>
    <mergeCell ref="C11:E11"/>
    <mergeCell ref="C12:E12"/>
    <mergeCell ref="C13:E13"/>
    <mergeCell ref="C14:E14"/>
    <mergeCell ref="C22:E22"/>
    <mergeCell ref="C21:E21"/>
    <mergeCell ref="C23:E23"/>
    <mergeCell ref="C15:E15"/>
    <mergeCell ref="C16:E16"/>
    <mergeCell ref="C18:E18"/>
    <mergeCell ref="C19:E19"/>
    <mergeCell ref="C20:E20"/>
    <mergeCell ref="C17:E17"/>
    <mergeCell ref="O5:Q5"/>
    <mergeCell ref="I6:K6"/>
    <mergeCell ref="L6:N6"/>
    <mergeCell ref="O6:Q6"/>
    <mergeCell ref="A33:D33"/>
    <mergeCell ref="E33:F33"/>
    <mergeCell ref="A8:D8"/>
    <mergeCell ref="E8:F8"/>
    <mergeCell ref="A31:A32"/>
    <mergeCell ref="C9:E9"/>
    <mergeCell ref="C10:E10"/>
    <mergeCell ref="I5:K5"/>
    <mergeCell ref="L5:N5"/>
    <mergeCell ref="A13:A14"/>
    <mergeCell ref="A15:A18"/>
    <mergeCell ref="A19:A23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40"/>
  <sheetViews>
    <sheetView workbookViewId="0">
      <selection activeCell="J49" sqref="J49"/>
    </sheetView>
  </sheetViews>
  <sheetFormatPr defaultRowHeight="13.5"/>
  <cols>
    <col min="1" max="1" width="9.140625" style="27"/>
    <col min="2" max="2" width="0" style="27" hidden="1" customWidth="1"/>
    <col min="3" max="3" width="27.7109375" style="27" customWidth="1"/>
    <col min="4" max="6" width="0" style="27" hidden="1" customWidth="1"/>
    <col min="7" max="7" width="11.5703125" style="27" customWidth="1"/>
    <col min="8" max="8" width="10.5703125" style="27" customWidth="1"/>
    <col min="9" max="9" width="11.42578125" style="27" customWidth="1"/>
    <col min="10" max="10" width="12.140625" style="27" customWidth="1"/>
    <col min="11" max="11" width="10.85546875" style="27" customWidth="1"/>
    <col min="12" max="16384" width="9.140625" style="27"/>
  </cols>
  <sheetData>
    <row r="1" spans="1:11">
      <c r="A1" s="121"/>
      <c r="B1" s="121"/>
      <c r="C1" s="121"/>
      <c r="D1" s="121"/>
      <c r="E1" s="121"/>
      <c r="F1" s="121"/>
      <c r="G1" s="121"/>
      <c r="H1" s="121"/>
      <c r="I1" s="121"/>
    </row>
    <row r="2" spans="1:11">
      <c r="A2" s="28" t="s">
        <v>118</v>
      </c>
      <c r="B2" s="28"/>
      <c r="C2" s="28"/>
      <c r="D2" s="28"/>
      <c r="E2" s="28"/>
      <c r="F2" s="28"/>
      <c r="G2" s="28"/>
      <c r="H2" s="28"/>
      <c r="I2" s="28"/>
    </row>
    <row r="3" spans="1:11" ht="29.25" customHeight="1">
      <c r="A3" s="120" t="s">
        <v>2</v>
      </c>
      <c r="B3" s="120"/>
      <c r="C3" s="120" t="s">
        <v>3</v>
      </c>
      <c r="D3" s="120" t="s">
        <v>11</v>
      </c>
      <c r="E3" s="120"/>
      <c r="F3" s="120"/>
      <c r="G3" s="120" t="s">
        <v>6</v>
      </c>
      <c r="H3" s="120" t="s">
        <v>7</v>
      </c>
      <c r="I3" s="120" t="s">
        <v>16</v>
      </c>
      <c r="J3" s="120" t="s">
        <v>17</v>
      </c>
      <c r="K3" s="120" t="s">
        <v>18</v>
      </c>
    </row>
    <row r="4" spans="1:11" ht="32.25" customHeight="1">
      <c r="A4" s="120"/>
      <c r="B4" s="120"/>
      <c r="C4" s="120"/>
      <c r="D4" s="80" t="s">
        <v>12</v>
      </c>
      <c r="E4" s="80" t="s">
        <v>13</v>
      </c>
      <c r="F4" s="80" t="s">
        <v>14</v>
      </c>
      <c r="G4" s="120"/>
      <c r="H4" s="120"/>
      <c r="I4" s="120"/>
      <c r="J4" s="120"/>
      <c r="K4" s="120"/>
    </row>
    <row r="5" spans="1:11" ht="67.5">
      <c r="A5" s="122">
        <v>1057</v>
      </c>
      <c r="B5" s="30"/>
      <c r="C5" s="31" t="s">
        <v>78</v>
      </c>
      <c r="D5" s="80" t="s">
        <v>15</v>
      </c>
      <c r="E5" s="80" t="s">
        <v>15</v>
      </c>
      <c r="F5" s="80" t="s">
        <v>15</v>
      </c>
      <c r="G5" s="96">
        <f>G6+G7+G8+G9</f>
        <v>1691955.9999999998</v>
      </c>
      <c r="H5" s="95">
        <f>H6+H7+H8+H9</f>
        <v>1318909.2</v>
      </c>
      <c r="I5" s="95">
        <f>I6+I7+I8+I9</f>
        <v>1511011.2</v>
      </c>
      <c r="J5" s="96">
        <f>J6+J7+J8+J9</f>
        <v>1540745.4</v>
      </c>
      <c r="K5" s="96">
        <f>K6+K7+K8+K9</f>
        <v>1559185.13</v>
      </c>
    </row>
    <row r="6" spans="1:11" ht="67.5" hidden="1">
      <c r="A6" s="122"/>
      <c r="B6" s="30">
        <v>11001</v>
      </c>
      <c r="C6" s="32" t="s">
        <v>93</v>
      </c>
      <c r="D6" s="33" t="s">
        <v>19</v>
      </c>
      <c r="E6" s="33" t="s">
        <v>19</v>
      </c>
      <c r="F6" s="33" t="s">
        <v>19</v>
      </c>
      <c r="G6" s="34">
        <f>'Հ 4'!D5-G9</f>
        <v>1606876.4999999998</v>
      </c>
      <c r="H6" s="26">
        <v>1229647.8</v>
      </c>
      <c r="I6" s="26">
        <v>1446616.2</v>
      </c>
      <c r="J6" s="35">
        <v>1476026.2</v>
      </c>
      <c r="K6" s="34">
        <v>1493500.3299999998</v>
      </c>
    </row>
    <row r="7" spans="1:11" ht="40.5" hidden="1">
      <c r="A7" s="122"/>
      <c r="B7" s="30">
        <v>11002</v>
      </c>
      <c r="C7" s="32" t="s">
        <v>79</v>
      </c>
      <c r="D7" s="33" t="s">
        <v>19</v>
      </c>
      <c r="E7" s="33" t="s">
        <v>19</v>
      </c>
      <c r="F7" s="33" t="s">
        <v>19</v>
      </c>
      <c r="G7" s="34">
        <v>19755.599999999999</v>
      </c>
      <c r="H7" s="26">
        <f>'Հ 4'!AU6</f>
        <v>27690.499999999996</v>
      </c>
      <c r="I7" s="34">
        <v>0</v>
      </c>
      <c r="J7" s="34"/>
      <c r="K7" s="34"/>
    </row>
    <row r="8" spans="1:11" ht="40.5" hidden="1">
      <c r="A8" s="122"/>
      <c r="B8" s="30">
        <v>11003</v>
      </c>
      <c r="C8" s="32" t="s">
        <v>80</v>
      </c>
      <c r="D8" s="33" t="s">
        <v>19</v>
      </c>
      <c r="E8" s="33" t="s">
        <v>19</v>
      </c>
      <c r="F8" s="33" t="s">
        <v>19</v>
      </c>
      <c r="G8" s="34">
        <f>'Հ 4'!D7</f>
        <v>21123.5</v>
      </c>
      <c r="H8" s="26">
        <f>'Հ 4'!AU7</f>
        <v>40571.9</v>
      </c>
      <c r="I8" s="35">
        <f>'Հ 4'!CL7</f>
        <v>43405</v>
      </c>
      <c r="J8" s="34">
        <f>'Հ 4'!EC7</f>
        <v>44719.199999999997</v>
      </c>
      <c r="K8" s="34">
        <f>'Հ 4'!FT7</f>
        <v>45684.800000000003</v>
      </c>
    </row>
    <row r="9" spans="1:11" ht="54" hidden="1">
      <c r="A9" s="122"/>
      <c r="B9" s="30">
        <v>31001</v>
      </c>
      <c r="C9" s="36" t="s">
        <v>81</v>
      </c>
      <c r="D9" s="33" t="s">
        <v>19</v>
      </c>
      <c r="E9" s="33" t="s">
        <v>19</v>
      </c>
      <c r="F9" s="33" t="s">
        <v>19</v>
      </c>
      <c r="G9" s="34">
        <f>'Հ 4'!D8</f>
        <v>44200.4</v>
      </c>
      <c r="H9" s="35">
        <f>'Հ 4'!AU8</f>
        <v>20999</v>
      </c>
      <c r="I9" s="35">
        <f>'Հ 4'!CL8</f>
        <v>20990</v>
      </c>
      <c r="J9" s="35">
        <f>'Հ 4'!EC8</f>
        <v>20000</v>
      </c>
      <c r="K9" s="35">
        <f>'Հ 4'!FT8</f>
        <v>20000</v>
      </c>
    </row>
    <row r="10" spans="1:11" ht="27">
      <c r="A10" s="122">
        <v>1052</v>
      </c>
      <c r="B10" s="30"/>
      <c r="C10" s="37" t="s">
        <v>82</v>
      </c>
      <c r="D10" s="80" t="s">
        <v>15</v>
      </c>
      <c r="E10" s="38" t="s">
        <v>15</v>
      </c>
      <c r="F10" s="38" t="s">
        <v>15</v>
      </c>
      <c r="G10" s="39">
        <f>G11</f>
        <v>321037.3</v>
      </c>
      <c r="H10" s="97">
        <f>H11</f>
        <v>325700.3</v>
      </c>
      <c r="I10" s="97">
        <f>I11</f>
        <v>325700.3</v>
      </c>
      <c r="J10" s="97">
        <f>J11</f>
        <v>325700.3</v>
      </c>
      <c r="K10" s="97">
        <f>K11</f>
        <v>325700.3</v>
      </c>
    </row>
    <row r="11" spans="1:11" ht="54" hidden="1">
      <c r="A11" s="122"/>
      <c r="B11" s="30">
        <v>11001</v>
      </c>
      <c r="C11" s="40" t="s">
        <v>83</v>
      </c>
      <c r="D11" s="33" t="s">
        <v>19</v>
      </c>
      <c r="E11" s="33" t="s">
        <v>108</v>
      </c>
      <c r="F11" s="33" t="s">
        <v>19</v>
      </c>
      <c r="G11" s="41">
        <v>321037.3</v>
      </c>
      <c r="H11" s="26">
        <v>325700.3</v>
      </c>
      <c r="I11" s="26">
        <v>325700.3</v>
      </c>
      <c r="J11" s="26">
        <v>325700.3</v>
      </c>
      <c r="K11" s="26">
        <v>325700.3</v>
      </c>
    </row>
    <row r="12" spans="1:11" ht="27">
      <c r="A12" s="122">
        <v>1093</v>
      </c>
      <c r="B12" s="30"/>
      <c r="C12" s="37" t="s">
        <v>4</v>
      </c>
      <c r="D12" s="80" t="s">
        <v>15</v>
      </c>
      <c r="E12" s="80" t="s">
        <v>15</v>
      </c>
      <c r="F12" s="38" t="s">
        <v>15</v>
      </c>
      <c r="G12" s="76">
        <f>G13+G15+G14</f>
        <v>614951.5</v>
      </c>
      <c r="H12" s="76">
        <f t="shared" ref="H12:K12" si="0">H13+H15+H14</f>
        <v>612551.5</v>
      </c>
      <c r="I12" s="76">
        <f t="shared" si="0"/>
        <v>764215.7</v>
      </c>
      <c r="J12" s="76">
        <f t="shared" si="0"/>
        <v>776747.3</v>
      </c>
      <c r="K12" s="76">
        <f t="shared" si="0"/>
        <v>789916.3</v>
      </c>
    </row>
    <row r="13" spans="1:11" ht="27" hidden="1">
      <c r="A13" s="122"/>
      <c r="B13" s="30">
        <v>11001</v>
      </c>
      <c r="C13" s="37" t="s">
        <v>84</v>
      </c>
      <c r="D13" s="33" t="s">
        <v>108</v>
      </c>
      <c r="E13" s="33" t="s">
        <v>108</v>
      </c>
      <c r="F13" s="33" t="s">
        <v>109</v>
      </c>
      <c r="G13" s="41">
        <v>377272.1</v>
      </c>
      <c r="H13" s="26">
        <v>377272.1</v>
      </c>
      <c r="I13" s="41">
        <v>511377.9</v>
      </c>
      <c r="J13" s="41">
        <v>511377.9</v>
      </c>
      <c r="K13" s="41">
        <v>511377.9</v>
      </c>
    </row>
    <row r="14" spans="1:11" ht="38.25" hidden="1">
      <c r="A14" s="123"/>
      <c r="B14" s="30">
        <v>11002</v>
      </c>
      <c r="C14" s="9" t="s">
        <v>124</v>
      </c>
      <c r="D14" s="33" t="s">
        <v>108</v>
      </c>
      <c r="E14" s="33" t="s">
        <v>108</v>
      </c>
      <c r="F14" s="33" t="s">
        <v>109</v>
      </c>
      <c r="G14" s="89">
        <v>17400</v>
      </c>
      <c r="H14" s="90">
        <v>15000</v>
      </c>
      <c r="I14" s="89">
        <v>15000</v>
      </c>
      <c r="J14" s="89">
        <v>15000</v>
      </c>
      <c r="K14" s="89">
        <v>15000</v>
      </c>
    </row>
    <row r="15" spans="1:11" ht="40.5" hidden="1">
      <c r="A15" s="122"/>
      <c r="B15" s="30">
        <v>11003</v>
      </c>
      <c r="C15" s="37" t="s">
        <v>5</v>
      </c>
      <c r="D15" s="33" t="s">
        <v>19</v>
      </c>
      <c r="E15" s="33" t="s">
        <v>20</v>
      </c>
      <c r="F15" s="33" t="s">
        <v>19</v>
      </c>
      <c r="G15" s="41">
        <v>220279.4</v>
      </c>
      <c r="H15" s="26">
        <v>220279.4</v>
      </c>
      <c r="I15" s="41">
        <v>237837.8</v>
      </c>
      <c r="J15" s="41">
        <v>250369.4</v>
      </c>
      <c r="K15" s="41">
        <v>263538.40000000002</v>
      </c>
    </row>
    <row r="16" spans="1:11" ht="27">
      <c r="A16" s="122">
        <v>1120</v>
      </c>
      <c r="B16" s="30"/>
      <c r="C16" s="37" t="s">
        <v>85</v>
      </c>
      <c r="D16" s="80" t="s">
        <v>15</v>
      </c>
      <c r="E16" s="80" t="s">
        <v>15</v>
      </c>
      <c r="F16" s="38" t="s">
        <v>15</v>
      </c>
      <c r="G16" s="76">
        <f>G17+G18+G19+G20+G21+G24</f>
        <v>8156622.2000000002</v>
      </c>
      <c r="H16" s="39">
        <f t="shared" ref="H16:K16" si="1">H17+H18+H19+H20+H21+H24</f>
        <v>10250367.199999999</v>
      </c>
      <c r="I16" s="39">
        <f t="shared" si="1"/>
        <v>11218102.900000002</v>
      </c>
      <c r="J16" s="39">
        <f t="shared" si="1"/>
        <v>10525863.800000001</v>
      </c>
      <c r="K16" s="39">
        <f t="shared" si="1"/>
        <v>10543501.800000001</v>
      </c>
    </row>
    <row r="17" spans="1:11" ht="27" hidden="1">
      <c r="A17" s="122"/>
      <c r="B17" s="30">
        <v>11001</v>
      </c>
      <c r="C17" s="32" t="s">
        <v>86</v>
      </c>
      <c r="D17" s="33" t="s">
        <v>108</v>
      </c>
      <c r="E17" s="33" t="s">
        <v>110</v>
      </c>
      <c r="F17" s="33" t="s">
        <v>19</v>
      </c>
      <c r="G17" s="92">
        <v>7988611.9000000004</v>
      </c>
      <c r="H17" s="93">
        <v>9528042.1999999993</v>
      </c>
      <c r="I17" s="59">
        <v>9079898.8000000007</v>
      </c>
      <c r="J17" s="58">
        <v>9079898.8000000007</v>
      </c>
      <c r="K17" s="58">
        <v>9079898.8000000007</v>
      </c>
    </row>
    <row r="18" spans="1:11" ht="24.75" hidden="1" customHeight="1">
      <c r="A18" s="122"/>
      <c r="B18" s="30">
        <v>11002</v>
      </c>
      <c r="C18" s="43" t="s">
        <v>88</v>
      </c>
      <c r="D18" s="33" t="s">
        <v>108</v>
      </c>
      <c r="E18" s="33" t="s">
        <v>110</v>
      </c>
      <c r="F18" s="33" t="s">
        <v>19</v>
      </c>
      <c r="G18" s="44"/>
      <c r="H18" s="26">
        <v>535397.6</v>
      </c>
      <c r="I18" s="42">
        <v>562274.80000000005</v>
      </c>
      <c r="J18" s="42">
        <v>572975.69999999995</v>
      </c>
      <c r="K18" s="42">
        <v>579613.69999999995</v>
      </c>
    </row>
    <row r="19" spans="1:11" ht="40.5" hidden="1">
      <c r="A19" s="122"/>
      <c r="B19" s="30">
        <v>11004</v>
      </c>
      <c r="C19" s="37" t="s">
        <v>87</v>
      </c>
      <c r="D19" s="33" t="s">
        <v>111</v>
      </c>
      <c r="E19" s="33" t="s">
        <v>19</v>
      </c>
      <c r="F19" s="33" t="s">
        <v>19</v>
      </c>
      <c r="G19" s="26">
        <v>100052.1</v>
      </c>
      <c r="H19" s="26">
        <v>150000</v>
      </c>
      <c r="I19" s="26">
        <v>150000</v>
      </c>
      <c r="J19" s="26">
        <v>150000</v>
      </c>
      <c r="K19" s="26">
        <v>150000</v>
      </c>
    </row>
    <row r="20" spans="1:11" ht="67.5" hidden="1">
      <c r="A20" s="122"/>
      <c r="B20" s="30">
        <v>11005</v>
      </c>
      <c r="C20" s="45" t="s">
        <v>89</v>
      </c>
      <c r="D20" s="33" t="s">
        <v>113</v>
      </c>
      <c r="E20" s="33" t="s">
        <v>110</v>
      </c>
      <c r="F20" s="33" t="s">
        <v>19</v>
      </c>
      <c r="G20" s="41">
        <v>36927.4</v>
      </c>
      <c r="H20" s="41">
        <v>36927.4</v>
      </c>
      <c r="I20" s="41">
        <v>36927.4</v>
      </c>
      <c r="J20" s="41">
        <v>36927.4</v>
      </c>
      <c r="K20" s="41">
        <v>36927.4</v>
      </c>
    </row>
    <row r="21" spans="1:11" ht="67.5" hidden="1">
      <c r="A21" s="122"/>
      <c r="B21" s="30">
        <v>11006</v>
      </c>
      <c r="C21" s="37" t="s">
        <v>77</v>
      </c>
      <c r="D21" s="33" t="s">
        <v>108</v>
      </c>
      <c r="E21" s="33" t="s">
        <v>110</v>
      </c>
      <c r="F21" s="33" t="s">
        <v>19</v>
      </c>
      <c r="G21" s="44"/>
      <c r="H21" s="44"/>
      <c r="I21" s="41">
        <v>602661.9</v>
      </c>
      <c r="J21" s="41">
        <v>602661.9</v>
      </c>
      <c r="K21" s="41">
        <v>602661.9</v>
      </c>
    </row>
    <row r="22" spans="1:11" ht="67.5" hidden="1">
      <c r="A22" s="123"/>
      <c r="B22" s="30">
        <v>31001</v>
      </c>
      <c r="C22" s="36" t="s">
        <v>90</v>
      </c>
      <c r="D22" s="33" t="s">
        <v>108</v>
      </c>
      <c r="E22" s="33" t="s">
        <v>110</v>
      </c>
      <c r="F22" s="33" t="s">
        <v>19</v>
      </c>
      <c r="G22" s="41"/>
      <c r="H22" s="26">
        <v>4532</v>
      </c>
      <c r="I22" s="46">
        <v>4530</v>
      </c>
      <c r="J22" s="46">
        <v>5000</v>
      </c>
      <c r="K22" s="46">
        <v>5000</v>
      </c>
    </row>
    <row r="23" spans="1:11" ht="51" hidden="1" customHeight="1">
      <c r="A23" s="123"/>
      <c r="B23" s="30">
        <v>31002</v>
      </c>
      <c r="C23" s="36" t="s">
        <v>125</v>
      </c>
      <c r="D23" s="33" t="s">
        <v>108</v>
      </c>
      <c r="E23" s="33" t="s">
        <v>110</v>
      </c>
      <c r="F23" s="33" t="s">
        <v>19</v>
      </c>
      <c r="G23" s="94">
        <v>21230</v>
      </c>
      <c r="H23" s="91">
        <v>0</v>
      </c>
      <c r="I23" s="88">
        <v>2754850</v>
      </c>
      <c r="J23" s="88">
        <v>3679500</v>
      </c>
      <c r="K23" s="88">
        <v>3687100</v>
      </c>
    </row>
    <row r="24" spans="1:11" ht="40.5" hidden="1" customHeight="1">
      <c r="A24" s="122"/>
      <c r="B24" s="30">
        <v>31003</v>
      </c>
      <c r="C24" s="36" t="s">
        <v>126</v>
      </c>
      <c r="D24" s="33" t="s">
        <v>108</v>
      </c>
      <c r="E24" s="33" t="s">
        <v>110</v>
      </c>
      <c r="F24" s="33" t="s">
        <v>19</v>
      </c>
      <c r="G24" s="41">
        <v>31030.799999999999</v>
      </c>
      <c r="H24" s="26"/>
      <c r="I24" s="46">
        <v>786340</v>
      </c>
      <c r="J24" s="46">
        <v>83400</v>
      </c>
      <c r="K24" s="46">
        <v>94400</v>
      </c>
    </row>
    <row r="25" spans="1:11" ht="27">
      <c r="A25" s="122">
        <v>1123</v>
      </c>
      <c r="B25" s="30"/>
      <c r="C25" s="37" t="s">
        <v>91</v>
      </c>
      <c r="D25" s="38" t="s">
        <v>15</v>
      </c>
      <c r="E25" s="38" t="s">
        <v>15</v>
      </c>
      <c r="F25" s="38" t="s">
        <v>15</v>
      </c>
      <c r="G25" s="39">
        <f>G26+G27</f>
        <v>564437.9</v>
      </c>
      <c r="H25" s="39">
        <f t="shared" ref="H25:K25" si="2">H26+H27</f>
        <v>666487.5</v>
      </c>
      <c r="I25" s="39">
        <f t="shared" si="2"/>
        <v>666487.5</v>
      </c>
      <c r="J25" s="39">
        <f t="shared" si="2"/>
        <v>666487.5</v>
      </c>
      <c r="K25" s="39">
        <f t="shared" si="2"/>
        <v>666487.5</v>
      </c>
    </row>
    <row r="26" spans="1:11" ht="40.5" hidden="1">
      <c r="A26" s="122"/>
      <c r="B26" s="30">
        <v>11001</v>
      </c>
      <c r="C26" s="32" t="s">
        <v>92</v>
      </c>
      <c r="D26" s="33" t="s">
        <v>112</v>
      </c>
      <c r="E26" s="33" t="s">
        <v>108</v>
      </c>
      <c r="F26" s="33" t="s">
        <v>109</v>
      </c>
      <c r="G26" s="42">
        <v>347031.2</v>
      </c>
      <c r="H26" s="47">
        <v>405599.5</v>
      </c>
      <c r="I26" s="47">
        <v>405599.5</v>
      </c>
      <c r="J26" s="47">
        <v>405599.5</v>
      </c>
      <c r="K26" s="47">
        <v>405599.5</v>
      </c>
    </row>
    <row r="27" spans="1:11" ht="27" hidden="1">
      <c r="A27" s="122"/>
      <c r="B27" s="30">
        <v>11002</v>
      </c>
      <c r="C27" s="37" t="s">
        <v>94</v>
      </c>
      <c r="D27" s="33" t="s">
        <v>112</v>
      </c>
      <c r="E27" s="33" t="s">
        <v>108</v>
      </c>
      <c r="F27" s="33" t="s">
        <v>109</v>
      </c>
      <c r="G27" s="42">
        <v>217406.7</v>
      </c>
      <c r="H27" s="48">
        <v>260888</v>
      </c>
      <c r="I27" s="48">
        <v>260888</v>
      </c>
      <c r="J27" s="48">
        <v>260888</v>
      </c>
      <c r="K27" s="48">
        <v>260888</v>
      </c>
    </row>
    <row r="28" spans="1:11" ht="54">
      <c r="A28" s="122">
        <v>1149</v>
      </c>
      <c r="B28" s="30"/>
      <c r="C28" s="37" t="s">
        <v>95</v>
      </c>
      <c r="D28" s="80" t="s">
        <v>15</v>
      </c>
      <c r="E28" s="80" t="s">
        <v>15</v>
      </c>
      <c r="F28" s="38" t="s">
        <v>15</v>
      </c>
      <c r="G28" s="39">
        <f>G29+G30+G31+G32</f>
        <v>558165.69999999995</v>
      </c>
      <c r="H28" s="39">
        <f t="shared" ref="H28:K28" si="3">H29+H30+H31+H32</f>
        <v>594098.6</v>
      </c>
      <c r="I28" s="39">
        <f t="shared" si="3"/>
        <v>686264.89999999991</v>
      </c>
      <c r="J28" s="39">
        <f t="shared" si="3"/>
        <v>686264.89999999991</v>
      </c>
      <c r="K28" s="39">
        <f t="shared" si="3"/>
        <v>686264.89999999991</v>
      </c>
    </row>
    <row r="29" spans="1:11" ht="40.5" hidden="1">
      <c r="A29" s="122"/>
      <c r="B29" s="30">
        <v>11001</v>
      </c>
      <c r="C29" s="32" t="s">
        <v>96</v>
      </c>
      <c r="D29" s="33" t="s">
        <v>113</v>
      </c>
      <c r="E29" s="33" t="s">
        <v>110</v>
      </c>
      <c r="F29" s="33" t="s">
        <v>109</v>
      </c>
      <c r="G29" s="41">
        <v>304553.3</v>
      </c>
      <c r="H29" s="26">
        <v>313464.59999999998</v>
      </c>
      <c r="I29" s="26">
        <v>313464.59999999998</v>
      </c>
      <c r="J29" s="26">
        <v>313464.59999999998</v>
      </c>
      <c r="K29" s="26">
        <v>313464.59999999998</v>
      </c>
    </row>
    <row r="30" spans="1:11" ht="162" hidden="1">
      <c r="A30" s="122"/>
      <c r="B30" s="30">
        <v>11002</v>
      </c>
      <c r="C30" s="37" t="s">
        <v>97</v>
      </c>
      <c r="D30" s="33" t="s">
        <v>113</v>
      </c>
      <c r="E30" s="33" t="s">
        <v>110</v>
      </c>
      <c r="F30" s="33" t="s">
        <v>109</v>
      </c>
      <c r="G30" s="41">
        <v>230965</v>
      </c>
      <c r="H30" s="26">
        <v>230965</v>
      </c>
      <c r="I30" s="41">
        <v>300908.3</v>
      </c>
      <c r="J30" s="41">
        <v>300908.3</v>
      </c>
      <c r="K30" s="41">
        <v>300908.3</v>
      </c>
    </row>
    <row r="31" spans="1:11" ht="81" hidden="1">
      <c r="A31" s="122"/>
      <c r="B31" s="30">
        <v>11003</v>
      </c>
      <c r="C31" s="37" t="s">
        <v>98</v>
      </c>
      <c r="D31" s="33" t="s">
        <v>113</v>
      </c>
      <c r="E31" s="33" t="s">
        <v>110</v>
      </c>
      <c r="F31" s="33" t="s">
        <v>109</v>
      </c>
      <c r="G31" s="41">
        <v>3372.7</v>
      </c>
      <c r="H31" s="26">
        <v>5223</v>
      </c>
      <c r="I31" s="26">
        <v>5223</v>
      </c>
      <c r="J31" s="26">
        <v>5223</v>
      </c>
      <c r="K31" s="26">
        <v>5223</v>
      </c>
    </row>
    <row r="32" spans="1:11" ht="54" hidden="1">
      <c r="A32" s="122"/>
      <c r="B32" s="30">
        <v>12001</v>
      </c>
      <c r="C32" s="45" t="s">
        <v>99</v>
      </c>
      <c r="D32" s="33" t="s">
        <v>113</v>
      </c>
      <c r="E32" s="33" t="s">
        <v>110</v>
      </c>
      <c r="F32" s="33" t="s">
        <v>109</v>
      </c>
      <c r="G32" s="41">
        <v>19274.7</v>
      </c>
      <c r="H32" s="26">
        <v>44446</v>
      </c>
      <c r="I32" s="46">
        <v>66669</v>
      </c>
      <c r="J32" s="46">
        <v>66669</v>
      </c>
      <c r="K32" s="46">
        <v>66669</v>
      </c>
    </row>
    <row r="33" spans="1:11" ht="27">
      <c r="A33" s="122">
        <v>1182</v>
      </c>
      <c r="B33" s="30"/>
      <c r="C33" s="37" t="s">
        <v>100</v>
      </c>
      <c r="D33" s="80" t="s">
        <v>15</v>
      </c>
      <c r="E33" s="80" t="s">
        <v>15</v>
      </c>
      <c r="F33" s="38" t="s">
        <v>15</v>
      </c>
      <c r="G33" s="39">
        <f>G34</f>
        <v>1322371.3399999999</v>
      </c>
      <c r="H33" s="39">
        <f t="shared" ref="H33:K33" si="4">H34</f>
        <v>1387756.7000000002</v>
      </c>
      <c r="I33" s="39">
        <f t="shared" si="4"/>
        <v>1462886.9584999999</v>
      </c>
      <c r="J33" s="39">
        <f t="shared" si="4"/>
        <v>1497288.2285000002</v>
      </c>
      <c r="K33" s="39">
        <f t="shared" si="4"/>
        <v>1501355.077</v>
      </c>
    </row>
    <row r="34" spans="1:11" ht="40.5" hidden="1">
      <c r="A34" s="122"/>
      <c r="B34" s="30">
        <v>11001</v>
      </c>
      <c r="C34" s="40" t="s">
        <v>101</v>
      </c>
      <c r="D34" s="33" t="s">
        <v>108</v>
      </c>
      <c r="E34" s="33" t="s">
        <v>108</v>
      </c>
      <c r="F34" s="33" t="s">
        <v>19</v>
      </c>
      <c r="G34" s="41">
        <v>1322371.3399999999</v>
      </c>
      <c r="H34" s="26">
        <v>1387756.7000000002</v>
      </c>
      <c r="I34" s="46">
        <v>1462886.9584999999</v>
      </c>
      <c r="J34" s="41">
        <v>1497288.2285000002</v>
      </c>
      <c r="K34" s="75">
        <v>1501355.077</v>
      </c>
    </row>
    <row r="35" spans="1:11" ht="40.5">
      <c r="A35" s="122">
        <v>9003</v>
      </c>
      <c r="B35" s="30"/>
      <c r="C35" s="37" t="s">
        <v>102</v>
      </c>
      <c r="D35" s="38" t="s">
        <v>15</v>
      </c>
      <c r="E35" s="38" t="s">
        <v>15</v>
      </c>
      <c r="F35" s="38" t="s">
        <v>15</v>
      </c>
      <c r="G35" s="39">
        <f>G36+G37+G38+G39+G40</f>
        <v>1936659.5999999999</v>
      </c>
      <c r="H35" s="39">
        <f t="shared" ref="H35:K35" si="5">H36+H37+H38+H39+H40</f>
        <v>1798401.6</v>
      </c>
      <c r="I35" s="39">
        <f t="shared" si="5"/>
        <v>1665649.7000000002</v>
      </c>
      <c r="J35" s="39">
        <f t="shared" si="5"/>
        <v>1681353.43</v>
      </c>
      <c r="K35" s="39">
        <f t="shared" si="5"/>
        <v>1695397.9575000003</v>
      </c>
    </row>
    <row r="36" spans="1:11" ht="27" hidden="1">
      <c r="A36" s="122"/>
      <c r="B36" s="30">
        <v>11001</v>
      </c>
      <c r="C36" s="32" t="s">
        <v>103</v>
      </c>
      <c r="D36" s="33" t="s">
        <v>19</v>
      </c>
      <c r="E36" s="33" t="s">
        <v>19</v>
      </c>
      <c r="F36" s="33" t="s">
        <v>19</v>
      </c>
      <c r="G36" s="41">
        <v>335274.2</v>
      </c>
      <c r="H36" s="26">
        <v>325546.3</v>
      </c>
      <c r="I36" s="41">
        <v>325072.59999999998</v>
      </c>
      <c r="J36" s="46">
        <v>332885</v>
      </c>
      <c r="K36" s="41">
        <v>334546.7</v>
      </c>
    </row>
    <row r="37" spans="1:11" ht="40.5" hidden="1">
      <c r="A37" s="122"/>
      <c r="B37" s="30">
        <v>11002</v>
      </c>
      <c r="C37" s="37" t="s">
        <v>104</v>
      </c>
      <c r="D37" s="33" t="s">
        <v>108</v>
      </c>
      <c r="E37" s="33" t="s">
        <v>108</v>
      </c>
      <c r="F37" s="33" t="s">
        <v>19</v>
      </c>
      <c r="G37" s="78">
        <v>1500131</v>
      </c>
      <c r="H37" s="26">
        <v>1404735</v>
      </c>
      <c r="I37" s="41">
        <v>1277686.5</v>
      </c>
      <c r="J37" s="41">
        <v>1288137.8299999998</v>
      </c>
      <c r="K37" s="41">
        <v>1299178.6575000002</v>
      </c>
    </row>
    <row r="38" spans="1:11" ht="54" hidden="1">
      <c r="A38" s="122"/>
      <c r="B38" s="30">
        <v>11003</v>
      </c>
      <c r="C38" s="37" t="s">
        <v>106</v>
      </c>
      <c r="D38" s="33" t="s">
        <v>19</v>
      </c>
      <c r="E38" s="33" t="s">
        <v>19</v>
      </c>
      <c r="F38" s="33" t="s">
        <v>19</v>
      </c>
      <c r="G38" s="41">
        <v>51003.5</v>
      </c>
      <c r="H38" s="26">
        <v>26656.6</v>
      </c>
      <c r="I38" s="41">
        <v>33490.6</v>
      </c>
      <c r="J38" s="41">
        <v>33490.6</v>
      </c>
      <c r="K38" s="41">
        <v>33490.6</v>
      </c>
    </row>
    <row r="39" spans="1:11" ht="40.5" hidden="1">
      <c r="A39" s="122"/>
      <c r="B39" s="30">
        <v>31001</v>
      </c>
      <c r="C39" s="37" t="s">
        <v>105</v>
      </c>
      <c r="D39" s="33" t="s">
        <v>108</v>
      </c>
      <c r="E39" s="33" t="s">
        <v>108</v>
      </c>
      <c r="F39" s="33" t="s">
        <v>19</v>
      </c>
      <c r="G39" s="77">
        <v>50250.9</v>
      </c>
      <c r="H39" s="26">
        <v>30010</v>
      </c>
      <c r="I39" s="46">
        <v>24400</v>
      </c>
      <c r="J39" s="46">
        <v>26840</v>
      </c>
      <c r="K39" s="46">
        <v>28182</v>
      </c>
    </row>
    <row r="40" spans="1:11" ht="54" hidden="1">
      <c r="A40" s="122"/>
      <c r="B40" s="30">
        <v>31003</v>
      </c>
      <c r="C40" s="49" t="s">
        <v>107</v>
      </c>
      <c r="D40" s="33" t="s">
        <v>19</v>
      </c>
      <c r="E40" s="33" t="s">
        <v>19</v>
      </c>
      <c r="F40" s="33" t="s">
        <v>19</v>
      </c>
      <c r="G40" s="44"/>
      <c r="H40" s="26">
        <v>11453.7</v>
      </c>
      <c r="I40" s="46">
        <v>5000</v>
      </c>
      <c r="J40" s="41">
        <v>0</v>
      </c>
      <c r="K40" s="41">
        <v>0</v>
      </c>
    </row>
  </sheetData>
  <mergeCells count="17">
    <mergeCell ref="A35:A40"/>
    <mergeCell ref="A10:A11"/>
    <mergeCell ref="A12:A15"/>
    <mergeCell ref="A16:A24"/>
    <mergeCell ref="A25:A27"/>
    <mergeCell ref="A28:A32"/>
    <mergeCell ref="A33:A34"/>
    <mergeCell ref="J3:J4"/>
    <mergeCell ref="K3:K4"/>
    <mergeCell ref="A5:A9"/>
    <mergeCell ref="A1:I1"/>
    <mergeCell ref="A3:B4"/>
    <mergeCell ref="C3:C4"/>
    <mergeCell ref="D3:F3"/>
    <mergeCell ref="G3:G4"/>
    <mergeCell ref="H3:H4"/>
    <mergeCell ref="I3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Հ 4</vt:lpstr>
      <vt:lpstr>Հ 5</vt:lpstr>
      <vt:lpstr>Հ8</vt:lpstr>
      <vt:lpstr>Հ 10.1</vt:lpstr>
      <vt:lpstr>Հ 10.2</vt:lpstr>
      <vt:lpstr>Հ8!_ftn1</vt:lpstr>
      <vt:lpstr>Հ8!_Toc501014760</vt:lpstr>
      <vt:lpstr>'Հ 10.1'!_Toc501014762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Vahan</dc:creator>
  <cp:lastModifiedBy>L-Martirosyan</cp:lastModifiedBy>
  <cp:lastPrinted>2019-05-08T12:53:35Z</cp:lastPrinted>
  <dcterms:created xsi:type="dcterms:W3CDTF">2017-12-06T07:28:20Z</dcterms:created>
  <dcterms:modified xsi:type="dcterms:W3CDTF">2019-05-22T13:44:05Z</dcterms:modified>
</cp:coreProperties>
</file>