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MJC2023-2025\"/>
    </mc:Choice>
  </mc:AlternateContent>
  <bookViews>
    <workbookView xWindow="0" yWindow="0" windowWidth="28800" windowHeight="12330" activeTab="3"/>
  </bookViews>
  <sheets>
    <sheet name="Հ 4" sheetId="29" r:id="rId1"/>
    <sheet name="Հ 5" sheetId="30" r:id="rId2"/>
    <sheet name="Հ8" sheetId="36" r:id="rId3"/>
    <sheet name="Հ 10.1" sheetId="33" r:id="rId4"/>
  </sheets>
  <definedNames>
    <definedName name="_ftn1" localSheetId="2">Հ8!$A$16</definedName>
    <definedName name="_ftnref1" localSheetId="2">Հ8!#REF!</definedName>
    <definedName name="_Toc501014760" localSheetId="2">Հ8!$A$1</definedName>
    <definedName name="_Toc501014762" localSheetId="3">'Հ 10.1'!$A$1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33" l="1"/>
  <c r="F51" i="33"/>
  <c r="G50" i="33"/>
  <c r="F50" i="33"/>
  <c r="AO40" i="36"/>
  <c r="AB27" i="36" l="1"/>
  <c r="F17" i="33" l="1"/>
  <c r="N36" i="33"/>
  <c r="M36" i="33"/>
  <c r="L36" i="33"/>
  <c r="I39" i="33"/>
  <c r="I67" i="33" s="1"/>
  <c r="J39" i="33"/>
  <c r="J67" i="33" s="1"/>
  <c r="K39" i="33"/>
  <c r="K67" i="33" s="1"/>
  <c r="L39" i="33"/>
  <c r="M39" i="33"/>
  <c r="N39" i="33"/>
  <c r="N67" i="33" s="1"/>
  <c r="I57" i="33"/>
  <c r="J57" i="33"/>
  <c r="K57" i="33"/>
  <c r="L57" i="33"/>
  <c r="M57" i="33"/>
  <c r="N57" i="33"/>
  <c r="O57" i="33"/>
  <c r="P57" i="33"/>
  <c r="Q57" i="33"/>
  <c r="G57" i="33"/>
  <c r="H57" i="33"/>
  <c r="F57" i="33"/>
  <c r="L67" i="33" l="1"/>
  <c r="M67" i="33"/>
  <c r="R16" i="36"/>
  <c r="S16" i="36"/>
  <c r="T16" i="36"/>
  <c r="U16" i="36"/>
  <c r="V16" i="36"/>
  <c r="W16" i="36"/>
  <c r="X16" i="36"/>
  <c r="Y16" i="36"/>
  <c r="Z16" i="36"/>
  <c r="AA16" i="36"/>
  <c r="AD16" i="36"/>
  <c r="AE16" i="36"/>
  <c r="AF16" i="36"/>
  <c r="AG16" i="36"/>
  <c r="AH16" i="36"/>
  <c r="AI16" i="36"/>
  <c r="AJ16" i="36"/>
  <c r="AK16" i="36"/>
  <c r="AL16" i="36"/>
  <c r="AM16" i="36"/>
  <c r="AP16" i="36"/>
  <c r="AQ16" i="36"/>
  <c r="AR16" i="36"/>
  <c r="AS16" i="36"/>
  <c r="AT16" i="36"/>
  <c r="AU16" i="36"/>
  <c r="AV16" i="36"/>
  <c r="AW16" i="36"/>
  <c r="AX16" i="36"/>
  <c r="AY16" i="36"/>
  <c r="BB16" i="36"/>
  <c r="BC16" i="36"/>
  <c r="BD16" i="36"/>
  <c r="BE16" i="36"/>
  <c r="BF16" i="36"/>
  <c r="BG16" i="36"/>
  <c r="BH16" i="36"/>
  <c r="BI16" i="36"/>
  <c r="BJ16" i="36"/>
  <c r="BK16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C43" i="36"/>
  <c r="AD43" i="36"/>
  <c r="AE43" i="36"/>
  <c r="AF43" i="36"/>
  <c r="AG43" i="36"/>
  <c r="AH43" i="36"/>
  <c r="AI43" i="36"/>
  <c r="AJ43" i="36"/>
  <c r="AK43" i="36"/>
  <c r="AL43" i="36"/>
  <c r="AM43" i="36"/>
  <c r="AN43" i="36"/>
  <c r="AO43" i="36"/>
  <c r="AP43" i="36"/>
  <c r="AQ43" i="36"/>
  <c r="AR43" i="36"/>
  <c r="AS43" i="36"/>
  <c r="AT43" i="36"/>
  <c r="AU43" i="36"/>
  <c r="AV43" i="36"/>
  <c r="AW43" i="36"/>
  <c r="AX43" i="36"/>
  <c r="AY43" i="36"/>
  <c r="AZ43" i="36"/>
  <c r="BA43" i="36"/>
  <c r="BB43" i="36"/>
  <c r="BC43" i="36"/>
  <c r="BD43" i="36"/>
  <c r="BE43" i="36"/>
  <c r="BF43" i="36"/>
  <c r="BG43" i="36"/>
  <c r="BH43" i="36"/>
  <c r="BI43" i="36"/>
  <c r="BJ43" i="36"/>
  <c r="BK43" i="36"/>
  <c r="D43" i="36"/>
  <c r="E16" i="36" l="1"/>
  <c r="F16" i="36"/>
  <c r="G16" i="36"/>
  <c r="H16" i="36"/>
  <c r="I16" i="36"/>
  <c r="J16" i="36"/>
  <c r="K16" i="36"/>
  <c r="L16" i="36"/>
  <c r="M16" i="36"/>
  <c r="N16" i="36"/>
  <c r="O16" i="36"/>
  <c r="EA47" i="29" l="1"/>
  <c r="AX35" i="29"/>
  <c r="H38" i="30" s="1"/>
  <c r="FY26" i="29" l="1"/>
  <c r="K27" i="30" s="1"/>
  <c r="H44" i="33" s="1"/>
  <c r="Q44" i="33" s="1"/>
  <c r="EG26" i="29"/>
  <c r="J27" i="30" s="1"/>
  <c r="G44" i="33" s="1"/>
  <c r="P44" i="33" s="1"/>
  <c r="CO26" i="29"/>
  <c r="I27" i="30" s="1"/>
  <c r="AX26" i="29"/>
  <c r="H27" i="30" s="1"/>
  <c r="Q26" i="36" s="1"/>
  <c r="D26" i="29"/>
  <c r="G27" i="30" s="1"/>
  <c r="FY25" i="29"/>
  <c r="K26" i="30" s="1"/>
  <c r="H43" i="33" s="1"/>
  <c r="Q43" i="33" s="1"/>
  <c r="EG25" i="29"/>
  <c r="J26" i="30" s="1"/>
  <c r="G43" i="33" s="1"/>
  <c r="P43" i="33" s="1"/>
  <c r="CO25" i="29"/>
  <c r="I26" i="30" s="1"/>
  <c r="F43" i="33" s="1"/>
  <c r="O43" i="33" s="1"/>
  <c r="AX25" i="29"/>
  <c r="H26" i="30" s="1"/>
  <c r="Q25" i="36" s="1"/>
  <c r="D25" i="29"/>
  <c r="G26" i="30" s="1"/>
  <c r="F44" i="33" l="1"/>
  <c r="O44" i="33" s="1"/>
  <c r="AC26" i="36"/>
  <c r="D9" i="29"/>
  <c r="AX9" i="29"/>
  <c r="CO9" i="29"/>
  <c r="EG9" i="29"/>
  <c r="FY9" i="29"/>
  <c r="HM30" i="29"/>
  <c r="HN30" i="29"/>
  <c r="HO30" i="29"/>
  <c r="HP30" i="29"/>
  <c r="GA30" i="29"/>
  <c r="GB30" i="29"/>
  <c r="GC30" i="29"/>
  <c r="GD30" i="29"/>
  <c r="GE30" i="29"/>
  <c r="GF30" i="29"/>
  <c r="GG30" i="29"/>
  <c r="GH30" i="29"/>
  <c r="GI30" i="29"/>
  <c r="GJ30" i="29"/>
  <c r="GK30" i="29"/>
  <c r="GL30" i="29"/>
  <c r="GM30" i="29"/>
  <c r="GN30" i="29"/>
  <c r="GO30" i="29"/>
  <c r="GP30" i="29"/>
  <c r="GQ30" i="29"/>
  <c r="GR30" i="29"/>
  <c r="GS30" i="29"/>
  <c r="GT30" i="29"/>
  <c r="GU30" i="29"/>
  <c r="GV30" i="29"/>
  <c r="GW30" i="29"/>
  <c r="GX30" i="29"/>
  <c r="GY30" i="29"/>
  <c r="GZ30" i="29"/>
  <c r="HA30" i="29"/>
  <c r="HB30" i="29"/>
  <c r="HC30" i="29"/>
  <c r="HD30" i="29"/>
  <c r="HE30" i="29"/>
  <c r="HF30" i="29"/>
  <c r="HG30" i="29"/>
  <c r="HH30" i="29"/>
  <c r="HI30" i="29"/>
  <c r="HJ30" i="29"/>
  <c r="HK30" i="29"/>
  <c r="HL30" i="29"/>
  <c r="FZ30" i="29"/>
  <c r="EI30" i="29"/>
  <c r="EJ30" i="29"/>
  <c r="EK30" i="29"/>
  <c r="EL30" i="29"/>
  <c r="EM30" i="29"/>
  <c r="EN30" i="29"/>
  <c r="EO30" i="29"/>
  <c r="EP30" i="29"/>
  <c r="EQ30" i="29"/>
  <c r="ER30" i="29"/>
  <c r="ES30" i="29"/>
  <c r="ET30" i="29"/>
  <c r="EU30" i="29"/>
  <c r="EV30" i="29"/>
  <c r="EW30" i="29"/>
  <c r="EX30" i="29"/>
  <c r="EY30" i="29"/>
  <c r="EZ30" i="29"/>
  <c r="FA30" i="29"/>
  <c r="FB30" i="29"/>
  <c r="FC30" i="29"/>
  <c r="FD30" i="29"/>
  <c r="FE30" i="29"/>
  <c r="FF30" i="29"/>
  <c r="FG30" i="29"/>
  <c r="FH30" i="29"/>
  <c r="FI30" i="29"/>
  <c r="FJ30" i="29"/>
  <c r="FK30" i="29"/>
  <c r="FL30" i="29"/>
  <c r="FM30" i="29"/>
  <c r="FN30" i="29"/>
  <c r="FO30" i="29"/>
  <c r="FP30" i="29"/>
  <c r="FQ30" i="29"/>
  <c r="FR30" i="29"/>
  <c r="FS30" i="29"/>
  <c r="FT30" i="29"/>
  <c r="FU30" i="29"/>
  <c r="FV30" i="29"/>
  <c r="FW30" i="29"/>
  <c r="FX30" i="29"/>
  <c r="EH30" i="29"/>
  <c r="DU30" i="29"/>
  <c r="DV30" i="29"/>
  <c r="DW30" i="29"/>
  <c r="DX30" i="29"/>
  <c r="DY30" i="29"/>
  <c r="DZ30" i="29"/>
  <c r="EA30" i="29"/>
  <c r="EB30" i="29"/>
  <c r="EC30" i="29"/>
  <c r="ED30" i="29"/>
  <c r="EE30" i="29"/>
  <c r="EF30" i="29"/>
  <c r="DT30" i="29"/>
  <c r="DS30" i="29"/>
  <c r="CQ30" i="29"/>
  <c r="CR30" i="29"/>
  <c r="CS30" i="29"/>
  <c r="CT30" i="29"/>
  <c r="CU30" i="29"/>
  <c r="CV30" i="29"/>
  <c r="CW30" i="29"/>
  <c r="CX30" i="29"/>
  <c r="CY30" i="29"/>
  <c r="CZ30" i="29"/>
  <c r="DA30" i="29"/>
  <c r="DB30" i="29"/>
  <c r="DC30" i="29"/>
  <c r="DD30" i="29"/>
  <c r="DE30" i="29"/>
  <c r="DF30" i="29"/>
  <c r="DG30" i="29"/>
  <c r="DH30" i="29"/>
  <c r="DI30" i="29"/>
  <c r="DJ30" i="29"/>
  <c r="DK30" i="29"/>
  <c r="DL30" i="29"/>
  <c r="DM30" i="29"/>
  <c r="DN30" i="29"/>
  <c r="DO30" i="29"/>
  <c r="DP30" i="29"/>
  <c r="DQ30" i="29"/>
  <c r="DR30" i="29"/>
  <c r="CP30" i="29"/>
  <c r="CC30" i="29"/>
  <c r="CD30" i="29"/>
  <c r="CE30" i="29"/>
  <c r="CF30" i="29"/>
  <c r="CG30" i="29"/>
  <c r="CH30" i="29"/>
  <c r="CI30" i="29"/>
  <c r="CJ30" i="29"/>
  <c r="CK30" i="29"/>
  <c r="CL30" i="29"/>
  <c r="CM30" i="29"/>
  <c r="CN30" i="29"/>
  <c r="CB30" i="29"/>
  <c r="CA30" i="29"/>
  <c r="AZ30" i="29"/>
  <c r="BA30" i="29"/>
  <c r="BB30" i="29"/>
  <c r="BC30" i="29"/>
  <c r="BD30" i="29"/>
  <c r="BE30" i="29"/>
  <c r="BF30" i="29"/>
  <c r="BG30" i="29"/>
  <c r="BH30" i="29"/>
  <c r="BI30" i="29"/>
  <c r="BJ30" i="29"/>
  <c r="BK30" i="29"/>
  <c r="BL30" i="29"/>
  <c r="BM30" i="29"/>
  <c r="BN30" i="29"/>
  <c r="BO30" i="29"/>
  <c r="BP30" i="29"/>
  <c r="BQ30" i="29"/>
  <c r="BR30" i="29"/>
  <c r="BS30" i="29"/>
  <c r="BT30" i="29"/>
  <c r="BU30" i="29"/>
  <c r="BV30" i="29"/>
  <c r="BW30" i="29"/>
  <c r="BX30" i="29"/>
  <c r="BY30" i="29"/>
  <c r="BZ30" i="29"/>
  <c r="AY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H30" i="29"/>
  <c r="AG30" i="29"/>
  <c r="AE30" i="29"/>
  <c r="AF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I30" i="29"/>
  <c r="J30" i="29"/>
  <c r="K30" i="29"/>
  <c r="L30" i="29"/>
  <c r="M30" i="29"/>
  <c r="N30" i="29"/>
  <c r="O30" i="29"/>
  <c r="P30" i="29"/>
  <c r="Q30" i="29"/>
  <c r="H30" i="29"/>
  <c r="G30" i="29"/>
  <c r="F30" i="29"/>
  <c r="E30" i="29"/>
  <c r="FY51" i="29"/>
  <c r="K52" i="30" s="1"/>
  <c r="EG51" i="29"/>
  <c r="J52" i="30" s="1"/>
  <c r="CO51" i="29"/>
  <c r="I52" i="30" s="1"/>
  <c r="AX51" i="29"/>
  <c r="H52" i="30" s="1"/>
  <c r="D51" i="29"/>
  <c r="G52" i="30" s="1"/>
  <c r="FY49" i="29"/>
  <c r="K50" i="30" s="1"/>
  <c r="EG49" i="29"/>
  <c r="J50" i="30" s="1"/>
  <c r="CO49" i="29"/>
  <c r="I50" i="30" s="1"/>
  <c r="AX49" i="29"/>
  <c r="H50" i="30" s="1"/>
  <c r="D49" i="29"/>
  <c r="G50" i="30" s="1"/>
  <c r="FY48" i="29"/>
  <c r="K49" i="30" s="1"/>
  <c r="EG48" i="29"/>
  <c r="J49" i="30" s="1"/>
  <c r="CO48" i="29"/>
  <c r="I49" i="30" s="1"/>
  <c r="AX48" i="29"/>
  <c r="H49" i="30" s="1"/>
  <c r="D48" i="29"/>
  <c r="G49" i="30" s="1"/>
  <c r="FY50" i="29"/>
  <c r="FY47" i="29" s="1"/>
  <c r="EG50" i="29"/>
  <c r="EG47" i="29" s="1"/>
  <c r="CO50" i="29"/>
  <c r="CO47" i="29" s="1"/>
  <c r="AX50" i="29"/>
  <c r="AX47" i="29" s="1"/>
  <c r="D50" i="29"/>
  <c r="G51" i="30" s="1"/>
  <c r="HP47" i="29"/>
  <c r="HO47" i="29"/>
  <c r="HN47" i="29"/>
  <c r="HM47" i="29"/>
  <c r="HL47" i="29"/>
  <c r="HK47" i="29"/>
  <c r="HJ47" i="29"/>
  <c r="HI47" i="29"/>
  <c r="HH47" i="29"/>
  <c r="HG47" i="29"/>
  <c r="HF47" i="29"/>
  <c r="HE47" i="29"/>
  <c r="HD47" i="29"/>
  <c r="HC47" i="29"/>
  <c r="HB47" i="29"/>
  <c r="HA47" i="29"/>
  <c r="GZ47" i="29"/>
  <c r="GY47" i="29"/>
  <c r="GX47" i="29"/>
  <c r="GV47" i="29"/>
  <c r="GU47" i="29"/>
  <c r="GT47" i="29"/>
  <c r="GS47" i="29"/>
  <c r="GR47" i="29"/>
  <c r="GQ47" i="29"/>
  <c r="GP47" i="29"/>
  <c r="GO47" i="29"/>
  <c r="GN47" i="29"/>
  <c r="GM47" i="29"/>
  <c r="GL47" i="29"/>
  <c r="GK47" i="29"/>
  <c r="GJ47" i="29"/>
  <c r="GI47" i="29"/>
  <c r="GH47" i="29"/>
  <c r="GG47" i="29"/>
  <c r="GF47" i="29"/>
  <c r="GE47" i="29"/>
  <c r="GD47" i="29"/>
  <c r="GC47" i="29"/>
  <c r="GB47" i="29"/>
  <c r="GA47" i="29"/>
  <c r="FZ47" i="29"/>
  <c r="FX47" i="29"/>
  <c r="FW47" i="29"/>
  <c r="FV47" i="29"/>
  <c r="FU47" i="29"/>
  <c r="FT47" i="29"/>
  <c r="FS47" i="29"/>
  <c r="FR47" i="29"/>
  <c r="FQ47" i="29"/>
  <c r="FP47" i="29"/>
  <c r="FO47" i="29"/>
  <c r="FN47" i="29"/>
  <c r="FM47" i="29"/>
  <c r="FL47" i="29"/>
  <c r="FK47" i="29"/>
  <c r="FJ47" i="29"/>
  <c r="FI47" i="29"/>
  <c r="FH47" i="29"/>
  <c r="FG47" i="29"/>
  <c r="FF47" i="29"/>
  <c r="FD47" i="29"/>
  <c r="FC47" i="29"/>
  <c r="FB47" i="29"/>
  <c r="FA47" i="29"/>
  <c r="EZ47" i="29"/>
  <c r="EY47" i="29"/>
  <c r="EX47" i="29"/>
  <c r="EW47" i="29"/>
  <c r="EV47" i="29"/>
  <c r="EU47" i="29"/>
  <c r="ET47" i="29"/>
  <c r="ES47" i="29"/>
  <c r="ER47" i="29"/>
  <c r="EQ47" i="29"/>
  <c r="EP47" i="29"/>
  <c r="EO47" i="29"/>
  <c r="EN47" i="29"/>
  <c r="EM47" i="29"/>
  <c r="EL47" i="29"/>
  <c r="EK47" i="29"/>
  <c r="EJ47" i="29"/>
  <c r="EI47" i="29"/>
  <c r="EH47" i="29"/>
  <c r="EF47" i="29"/>
  <c r="EE47" i="29"/>
  <c r="ED47" i="29"/>
  <c r="EC47" i="29"/>
  <c r="EB47" i="29"/>
  <c r="DZ47" i="29"/>
  <c r="DY47" i="29"/>
  <c r="DX47" i="29"/>
  <c r="DW47" i="29"/>
  <c r="DV47" i="29"/>
  <c r="DU47" i="29"/>
  <c r="DT47" i="29"/>
  <c r="DS47" i="29"/>
  <c r="DR47" i="29"/>
  <c r="DQ47" i="29"/>
  <c r="DP47" i="29"/>
  <c r="DO47" i="29"/>
  <c r="DN47" i="29"/>
  <c r="DL47" i="29"/>
  <c r="DK47" i="29"/>
  <c r="DJ47" i="29"/>
  <c r="DI47" i="29"/>
  <c r="DH47" i="29"/>
  <c r="DG47" i="29"/>
  <c r="DF47" i="29"/>
  <c r="DE47" i="29"/>
  <c r="DD47" i="29"/>
  <c r="DC47" i="29"/>
  <c r="DB47" i="29"/>
  <c r="DA47" i="29"/>
  <c r="CZ47" i="29"/>
  <c r="CY47" i="29"/>
  <c r="CX47" i="29"/>
  <c r="CW47" i="29"/>
  <c r="CV47" i="29"/>
  <c r="CU47" i="29"/>
  <c r="CT47" i="29"/>
  <c r="CS47" i="29"/>
  <c r="CR47" i="29"/>
  <c r="CQ47" i="29"/>
  <c r="CP47" i="29"/>
  <c r="CN47" i="29"/>
  <c r="CM47" i="29"/>
  <c r="CL47" i="29"/>
  <c r="CK47" i="29"/>
  <c r="CJ47" i="29"/>
  <c r="CI47" i="29"/>
  <c r="CH47" i="29"/>
  <c r="CG47" i="29"/>
  <c r="CF47" i="29"/>
  <c r="CE47" i="29"/>
  <c r="CD47" i="29"/>
  <c r="CC47" i="29"/>
  <c r="CB47" i="29"/>
  <c r="CA47" i="29"/>
  <c r="BZ47" i="29"/>
  <c r="BY47" i="29"/>
  <c r="BX47" i="29"/>
  <c r="BW47" i="29"/>
  <c r="BV47" i="29"/>
  <c r="BU47" i="29"/>
  <c r="BT47" i="29"/>
  <c r="BS47" i="29"/>
  <c r="BR47" i="29"/>
  <c r="BQ47" i="29"/>
  <c r="BP47" i="29"/>
  <c r="BO47" i="29"/>
  <c r="BN47" i="29"/>
  <c r="BM47" i="29"/>
  <c r="BL47" i="29"/>
  <c r="BK47" i="29"/>
  <c r="BJ47" i="29"/>
  <c r="BI47" i="29"/>
  <c r="BH47" i="29"/>
  <c r="BG47" i="29"/>
  <c r="BF47" i="29"/>
  <c r="BE47" i="29"/>
  <c r="BD47" i="29"/>
  <c r="BC47" i="29"/>
  <c r="BB47" i="29"/>
  <c r="BA47" i="29"/>
  <c r="AZ47" i="29"/>
  <c r="AY47" i="29"/>
  <c r="AW47" i="29"/>
  <c r="AV47" i="29"/>
  <c r="AU47" i="29"/>
  <c r="AT47" i="29"/>
  <c r="AS47" i="29"/>
  <c r="AR47" i="29"/>
  <c r="AQ47" i="29"/>
  <c r="AP47" i="29"/>
  <c r="AN47" i="29"/>
  <c r="AM47" i="29"/>
  <c r="AK47" i="29"/>
  <c r="AJ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FY46" i="29"/>
  <c r="K47" i="30" s="1"/>
  <c r="H55" i="33" s="1"/>
  <c r="Q55" i="33" s="1"/>
  <c r="EG46" i="29"/>
  <c r="J47" i="30" s="1"/>
  <c r="G55" i="33" s="1"/>
  <c r="P55" i="33" s="1"/>
  <c r="CO46" i="29"/>
  <c r="I47" i="30" s="1"/>
  <c r="F55" i="33" s="1"/>
  <c r="O55" i="33" s="1"/>
  <c r="AX46" i="29"/>
  <c r="H47" i="30" s="1"/>
  <c r="D46" i="29"/>
  <c r="G47" i="30" s="1"/>
  <c r="FY45" i="29"/>
  <c r="K46" i="30" s="1"/>
  <c r="H54" i="33" s="1"/>
  <c r="Q54" i="33" s="1"/>
  <c r="EG45" i="29"/>
  <c r="J46" i="30" s="1"/>
  <c r="G54" i="33" s="1"/>
  <c r="P54" i="33" s="1"/>
  <c r="CO45" i="29"/>
  <c r="I46" i="30" s="1"/>
  <c r="F54" i="33" s="1"/>
  <c r="O54" i="33" s="1"/>
  <c r="AX45" i="29"/>
  <c r="H46" i="30" s="1"/>
  <c r="D45" i="29"/>
  <c r="G46" i="30" s="1"/>
  <c r="FY44" i="29"/>
  <c r="K45" i="30" s="1"/>
  <c r="H53" i="33" s="1"/>
  <c r="Q53" i="33" s="1"/>
  <c r="EG44" i="29"/>
  <c r="J45" i="30" s="1"/>
  <c r="G53" i="33" s="1"/>
  <c r="P53" i="33" s="1"/>
  <c r="CO44" i="29"/>
  <c r="I45" i="30" s="1"/>
  <c r="F53" i="33" s="1"/>
  <c r="O53" i="33" s="1"/>
  <c r="AX44" i="29"/>
  <c r="H45" i="30" s="1"/>
  <c r="D44" i="29"/>
  <c r="G45" i="30" s="1"/>
  <c r="FY43" i="29"/>
  <c r="K44" i="30" s="1"/>
  <c r="H52" i="33" s="1"/>
  <c r="Q52" i="33" s="1"/>
  <c r="EG43" i="29"/>
  <c r="J44" i="30" s="1"/>
  <c r="G52" i="33" s="1"/>
  <c r="CO43" i="29"/>
  <c r="I44" i="30" s="1"/>
  <c r="F52" i="33" s="1"/>
  <c r="AX43" i="29"/>
  <c r="H44" i="30" s="1"/>
  <c r="D43" i="29"/>
  <c r="G44" i="30" s="1"/>
  <c r="FY42" i="29"/>
  <c r="K43" i="30" s="1"/>
  <c r="EG42" i="29"/>
  <c r="J43" i="30" s="1"/>
  <c r="P51" i="33" s="1"/>
  <c r="CO42" i="29"/>
  <c r="I43" i="30" s="1"/>
  <c r="O51" i="33" s="1"/>
  <c r="AX42" i="29"/>
  <c r="H43" i="30" s="1"/>
  <c r="D42" i="29"/>
  <c r="G43" i="30" s="1"/>
  <c r="O52" i="33" l="1"/>
  <c r="P52" i="33"/>
  <c r="J51" i="30"/>
  <c r="J48" i="30" s="1"/>
  <c r="G56" i="33" s="1"/>
  <c r="P56" i="33" s="1"/>
  <c r="K51" i="30"/>
  <c r="K48" i="30" s="1"/>
  <c r="H56" i="33" s="1"/>
  <c r="Q56" i="33" s="1"/>
  <c r="I51" i="30"/>
  <c r="I48" i="30" s="1"/>
  <c r="F56" i="33" s="1"/>
  <c r="D47" i="29"/>
  <c r="H51" i="30"/>
  <c r="H48" i="30" s="1"/>
  <c r="G48" i="30"/>
  <c r="AO4" i="29"/>
  <c r="O56" i="33" l="1"/>
  <c r="F49" i="33"/>
  <c r="G49" i="33"/>
  <c r="AB40" i="36"/>
  <c r="P40" i="36"/>
  <c r="AN40" i="36"/>
  <c r="EA39" i="29" l="1"/>
  <c r="FY40" i="29"/>
  <c r="K41" i="30" s="1"/>
  <c r="H50" i="33" s="1"/>
  <c r="EG40" i="29"/>
  <c r="CO40" i="29"/>
  <c r="O49" i="33" s="1"/>
  <c r="AX40" i="29"/>
  <c r="D40" i="29"/>
  <c r="G41" i="30" s="1"/>
  <c r="P49" i="33" l="1"/>
  <c r="H41" i="30"/>
  <c r="BK40" i="36" l="1"/>
  <c r="BJ40" i="36"/>
  <c r="BI40" i="36"/>
  <c r="BH40" i="36"/>
  <c r="BG40" i="36"/>
  <c r="BF40" i="36"/>
  <c r="BE40" i="36"/>
  <c r="BD40" i="36"/>
  <c r="BC40" i="36"/>
  <c r="BB40" i="36"/>
  <c r="BA40" i="36"/>
  <c r="AZ40" i="36"/>
  <c r="AY40" i="36"/>
  <c r="AX40" i="36"/>
  <c r="AW40" i="36"/>
  <c r="AV40" i="36"/>
  <c r="AU40" i="36"/>
  <c r="AT40" i="36"/>
  <c r="AS40" i="36"/>
  <c r="AR40" i="36"/>
  <c r="AQ40" i="36"/>
  <c r="AP40" i="36"/>
  <c r="AM40" i="36"/>
  <c r="AL40" i="36"/>
  <c r="AK40" i="36"/>
  <c r="AJ40" i="36"/>
  <c r="AI40" i="36"/>
  <c r="AH40" i="36"/>
  <c r="AG40" i="36"/>
  <c r="AF40" i="36"/>
  <c r="AE40" i="36"/>
  <c r="AD40" i="36"/>
  <c r="AC40" i="36"/>
  <c r="AA40" i="36"/>
  <c r="Z40" i="36"/>
  <c r="Y40" i="36"/>
  <c r="X40" i="36"/>
  <c r="W40" i="36"/>
  <c r="V40" i="36"/>
  <c r="U40" i="36"/>
  <c r="T40" i="36"/>
  <c r="S40" i="36"/>
  <c r="R40" i="36"/>
  <c r="Q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FY41" i="29"/>
  <c r="EG41" i="29"/>
  <c r="EG39" i="29" s="1"/>
  <c r="CO41" i="29"/>
  <c r="CO39" i="29" s="1"/>
  <c r="AX41" i="29"/>
  <c r="D41" i="29"/>
  <c r="HP39" i="29"/>
  <c r="HO39" i="29"/>
  <c r="HN39" i="29"/>
  <c r="HM39" i="29"/>
  <c r="HL39" i="29"/>
  <c r="HK39" i="29"/>
  <c r="HJ39" i="29"/>
  <c r="HI39" i="29"/>
  <c r="HH39" i="29"/>
  <c r="HG39" i="29"/>
  <c r="HF39" i="29"/>
  <c r="HE39" i="29"/>
  <c r="HD39" i="29"/>
  <c r="HC39" i="29"/>
  <c r="HB39" i="29"/>
  <c r="HA39" i="29"/>
  <c r="GZ39" i="29"/>
  <c r="GY39" i="29"/>
  <c r="GX39" i="29"/>
  <c r="GV39" i="29"/>
  <c r="GU39" i="29"/>
  <c r="GT39" i="29"/>
  <c r="GS39" i="29"/>
  <c r="GR39" i="29"/>
  <c r="GQ39" i="29"/>
  <c r="GP39" i="29"/>
  <c r="GO39" i="29"/>
  <c r="GN39" i="29"/>
  <c r="GM39" i="29"/>
  <c r="GL39" i="29"/>
  <c r="GK39" i="29"/>
  <c r="GJ39" i="29"/>
  <c r="GI39" i="29"/>
  <c r="GH39" i="29"/>
  <c r="GG39" i="29"/>
  <c r="GF39" i="29"/>
  <c r="GE39" i="29"/>
  <c r="GD39" i="29"/>
  <c r="GC39" i="29"/>
  <c r="GB39" i="29"/>
  <c r="GA39" i="29"/>
  <c r="FZ39" i="29"/>
  <c r="FX39" i="29"/>
  <c r="FW39" i="29"/>
  <c r="FV39" i="29"/>
  <c r="FU39" i="29"/>
  <c r="FT39" i="29"/>
  <c r="FS39" i="29"/>
  <c r="FR39" i="29"/>
  <c r="FQ39" i="29"/>
  <c r="FP39" i="29"/>
  <c r="FO39" i="29"/>
  <c r="FN39" i="29"/>
  <c r="FM39" i="29"/>
  <c r="FL39" i="29"/>
  <c r="FK39" i="29"/>
  <c r="FJ39" i="29"/>
  <c r="FI39" i="29"/>
  <c r="FH39" i="29"/>
  <c r="FG39" i="29"/>
  <c r="FF39" i="29"/>
  <c r="FD39" i="29"/>
  <c r="FC39" i="29"/>
  <c r="FB39" i="29"/>
  <c r="FA39" i="29"/>
  <c r="EZ39" i="29"/>
  <c r="EY39" i="29"/>
  <c r="EX39" i="29"/>
  <c r="EW39" i="29"/>
  <c r="EV39" i="29"/>
  <c r="EU39" i="29"/>
  <c r="ET39" i="29"/>
  <c r="ES39" i="29"/>
  <c r="ER39" i="29"/>
  <c r="EQ39" i="29"/>
  <c r="EP39" i="29"/>
  <c r="EO39" i="29"/>
  <c r="EN39" i="29"/>
  <c r="EM39" i="29"/>
  <c r="EL39" i="29"/>
  <c r="EK39" i="29"/>
  <c r="EJ39" i="29"/>
  <c r="EI39" i="29"/>
  <c r="EH39" i="29"/>
  <c r="EF39" i="29"/>
  <c r="EE39" i="29"/>
  <c r="ED39" i="29"/>
  <c r="EC39" i="29"/>
  <c r="EB39" i="29"/>
  <c r="DZ39" i="29"/>
  <c r="DY39" i="29"/>
  <c r="DX39" i="29"/>
  <c r="DW39" i="29"/>
  <c r="DV39" i="29"/>
  <c r="DU39" i="29"/>
  <c r="DT39" i="29"/>
  <c r="DS39" i="29"/>
  <c r="DR39" i="29"/>
  <c r="DQ39" i="29"/>
  <c r="DP39" i="29"/>
  <c r="DO39" i="29"/>
  <c r="DN39" i="29"/>
  <c r="DL39" i="29"/>
  <c r="DK39" i="29"/>
  <c r="DJ39" i="29"/>
  <c r="DI39" i="29"/>
  <c r="DH39" i="29"/>
  <c r="DG39" i="29"/>
  <c r="DF39" i="29"/>
  <c r="DE39" i="29"/>
  <c r="DD39" i="29"/>
  <c r="DC39" i="29"/>
  <c r="DB39" i="29"/>
  <c r="DA39" i="29"/>
  <c r="CZ39" i="29"/>
  <c r="CY39" i="29"/>
  <c r="CX39" i="29"/>
  <c r="CW39" i="29"/>
  <c r="CV39" i="29"/>
  <c r="CU39" i="29"/>
  <c r="CT39" i="29"/>
  <c r="CS39" i="29"/>
  <c r="CR39" i="29"/>
  <c r="CQ39" i="29"/>
  <c r="CP39" i="29"/>
  <c r="CN39" i="29"/>
  <c r="CM39" i="29"/>
  <c r="CL39" i="29"/>
  <c r="CK39" i="29"/>
  <c r="CJ39" i="29"/>
  <c r="CI39" i="29"/>
  <c r="CH39" i="29"/>
  <c r="CG39" i="29"/>
  <c r="CF39" i="29"/>
  <c r="CE39" i="29"/>
  <c r="CD39" i="29"/>
  <c r="CC39" i="29"/>
  <c r="CB39" i="29"/>
  <c r="CA39" i="29"/>
  <c r="BZ39" i="29"/>
  <c r="BY39" i="29"/>
  <c r="BX39" i="29"/>
  <c r="BW39" i="29"/>
  <c r="BV39" i="29"/>
  <c r="BU39" i="29"/>
  <c r="BT39" i="29"/>
  <c r="BS39" i="29"/>
  <c r="BR39" i="29"/>
  <c r="BQ39" i="29"/>
  <c r="BP39" i="29"/>
  <c r="BO39" i="29"/>
  <c r="BN39" i="29"/>
  <c r="BM39" i="29"/>
  <c r="BL39" i="29"/>
  <c r="BK39" i="29"/>
  <c r="BJ39" i="29"/>
  <c r="BI39" i="29"/>
  <c r="BH39" i="29"/>
  <c r="BG39" i="29"/>
  <c r="BF39" i="29"/>
  <c r="BE39" i="29"/>
  <c r="BD39" i="29"/>
  <c r="BC39" i="29"/>
  <c r="BB39" i="29"/>
  <c r="BA39" i="29"/>
  <c r="AZ39" i="29"/>
  <c r="AY39" i="29"/>
  <c r="AW39" i="29"/>
  <c r="AV39" i="29"/>
  <c r="AU39" i="29"/>
  <c r="AT39" i="29"/>
  <c r="AS39" i="29"/>
  <c r="AR39" i="29"/>
  <c r="AQ39" i="29"/>
  <c r="AP39" i="29"/>
  <c r="AN39" i="29"/>
  <c r="AM39" i="29"/>
  <c r="AK39" i="29"/>
  <c r="AJ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I40" i="30" l="1"/>
  <c r="O50" i="33"/>
  <c r="D39" i="29"/>
  <c r="G42" i="30"/>
  <c r="G40" i="30" s="1"/>
  <c r="FY39" i="29"/>
  <c r="K42" i="30"/>
  <c r="H51" i="33" s="1"/>
  <c r="H42" i="30"/>
  <c r="H40" i="30" s="1"/>
  <c r="AX39" i="29"/>
  <c r="BL11" i="36"/>
  <c r="Q51" i="33" l="1"/>
  <c r="H49" i="33"/>
  <c r="Q49" i="33" s="1"/>
  <c r="Q50" i="33"/>
  <c r="K40" i="30"/>
  <c r="P50" i="33"/>
  <c r="J40" i="30"/>
  <c r="FY33" i="29"/>
  <c r="K36" i="30" s="1"/>
  <c r="H32" i="33" s="1"/>
  <c r="Q32" i="33" s="1"/>
  <c r="EG33" i="29"/>
  <c r="J36" i="30" s="1"/>
  <c r="G32" i="33" s="1"/>
  <c r="P32" i="33" s="1"/>
  <c r="CO33" i="29"/>
  <c r="I36" i="30" s="1"/>
  <c r="F32" i="33" s="1"/>
  <c r="O32" i="33" s="1"/>
  <c r="AX33" i="29"/>
  <c r="H36" i="30" s="1"/>
  <c r="D33" i="29"/>
  <c r="G36" i="30" s="1"/>
  <c r="FY8" i="29"/>
  <c r="K10" i="30" s="1"/>
  <c r="EG8" i="29"/>
  <c r="J10" i="30" s="1"/>
  <c r="CO8" i="29"/>
  <c r="I10" i="30" s="1"/>
  <c r="AX8" i="29"/>
  <c r="H10" i="30" s="1"/>
  <c r="P8" i="36" s="1"/>
  <c r="D8" i="29"/>
  <c r="G10" i="30" s="1"/>
  <c r="D8" i="36" s="1"/>
  <c r="FY7" i="29"/>
  <c r="K9" i="30" s="1"/>
  <c r="EG7" i="29"/>
  <c r="J9" i="30" s="1"/>
  <c r="CO7" i="29"/>
  <c r="I9" i="30" s="1"/>
  <c r="AX7" i="29"/>
  <c r="H9" i="30" s="1"/>
  <c r="P7" i="36" s="1"/>
  <c r="D7" i="29"/>
  <c r="G9" i="30" s="1"/>
  <c r="D7" i="36" s="1"/>
  <c r="FY6" i="29"/>
  <c r="K8" i="30" s="1"/>
  <c r="EG6" i="29"/>
  <c r="J8" i="30" s="1"/>
  <c r="CO6" i="29"/>
  <c r="I8" i="30" s="1"/>
  <c r="AX6" i="29"/>
  <c r="H8" i="30" s="1"/>
  <c r="P6" i="36" s="1"/>
  <c r="D6" i="29"/>
  <c r="G8" i="30" s="1"/>
  <c r="D6" i="36" s="1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L4" i="29"/>
  <c r="D24" i="29"/>
  <c r="G25" i="30" s="1"/>
  <c r="H11" i="33" l="1"/>
  <c r="Q11" i="33" s="1"/>
  <c r="AZ6" i="36"/>
  <c r="G12" i="33"/>
  <c r="P12" i="33" s="1"/>
  <c r="AN7" i="36"/>
  <c r="F46" i="33"/>
  <c r="AB8" i="36"/>
  <c r="H12" i="33"/>
  <c r="Q12" i="33" s="1"/>
  <c r="AZ7" i="36"/>
  <c r="AN8" i="36"/>
  <c r="G46" i="33"/>
  <c r="F11" i="33"/>
  <c r="O11" i="33" s="1"/>
  <c r="AB6" i="36"/>
  <c r="AZ8" i="36"/>
  <c r="H46" i="33"/>
  <c r="G11" i="33"/>
  <c r="P11" i="33" s="1"/>
  <c r="AN6" i="36"/>
  <c r="F12" i="33"/>
  <c r="O12" i="33" s="1"/>
  <c r="AB7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C30" i="36"/>
  <c r="AD30" i="36"/>
  <c r="AE30" i="36"/>
  <c r="AF30" i="36"/>
  <c r="AG30" i="36"/>
  <c r="AH30" i="36"/>
  <c r="AI30" i="36"/>
  <c r="AJ30" i="36"/>
  <c r="AK30" i="36"/>
  <c r="AL30" i="36"/>
  <c r="AM30" i="36"/>
  <c r="AN30" i="36"/>
  <c r="AO30" i="36"/>
  <c r="AP30" i="36"/>
  <c r="AQ30" i="36"/>
  <c r="AR30" i="36"/>
  <c r="AS30" i="36"/>
  <c r="AT30" i="36"/>
  <c r="AU30" i="36"/>
  <c r="AV30" i="36"/>
  <c r="AW30" i="36"/>
  <c r="AX30" i="36"/>
  <c r="AY30" i="36"/>
  <c r="AZ30" i="36"/>
  <c r="BA30" i="36"/>
  <c r="BB30" i="36"/>
  <c r="BC30" i="36"/>
  <c r="BD30" i="36"/>
  <c r="BE30" i="36"/>
  <c r="BF30" i="36"/>
  <c r="BG30" i="36"/>
  <c r="BH30" i="36"/>
  <c r="BI30" i="36"/>
  <c r="BJ30" i="36"/>
  <c r="BK30" i="36"/>
  <c r="D30" i="36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X37" i="29"/>
  <c r="Y37" i="29"/>
  <c r="Z37" i="29"/>
  <c r="AA37" i="29"/>
  <c r="AB37" i="29"/>
  <c r="AC37" i="29"/>
  <c r="AD37" i="29"/>
  <c r="AE37" i="29"/>
  <c r="AF37" i="29"/>
  <c r="AG37" i="29"/>
  <c r="AH37" i="29"/>
  <c r="AJ37" i="29"/>
  <c r="AK37" i="29"/>
  <c r="AM37" i="29"/>
  <c r="AN37" i="29"/>
  <c r="AP37" i="29"/>
  <c r="AQ37" i="29"/>
  <c r="AR37" i="29"/>
  <c r="AS37" i="29"/>
  <c r="AT37" i="29"/>
  <c r="AU37" i="29"/>
  <c r="AV37" i="29"/>
  <c r="AW37" i="29"/>
  <c r="AY37" i="29"/>
  <c r="AZ37" i="29"/>
  <c r="BA37" i="29"/>
  <c r="BB37" i="29"/>
  <c r="BC37" i="29"/>
  <c r="BD37" i="29"/>
  <c r="BE37" i="29"/>
  <c r="BF37" i="29"/>
  <c r="BG37" i="29"/>
  <c r="BH37" i="29"/>
  <c r="BI37" i="29"/>
  <c r="BJ37" i="29"/>
  <c r="BK37" i="29"/>
  <c r="BL37" i="29"/>
  <c r="BM37" i="29"/>
  <c r="BN37" i="29"/>
  <c r="BO37" i="29"/>
  <c r="BP37" i="29"/>
  <c r="BQ37" i="29"/>
  <c r="BR37" i="29"/>
  <c r="BS37" i="29"/>
  <c r="BT37" i="29"/>
  <c r="BU37" i="29"/>
  <c r="BV37" i="29"/>
  <c r="BW37" i="29"/>
  <c r="BX37" i="29"/>
  <c r="BY37" i="29"/>
  <c r="BZ37" i="29"/>
  <c r="CA37" i="29"/>
  <c r="CB37" i="29"/>
  <c r="CC37" i="29"/>
  <c r="CD37" i="29"/>
  <c r="CE37" i="29"/>
  <c r="CF37" i="29"/>
  <c r="CG37" i="29"/>
  <c r="CH37" i="29"/>
  <c r="CI37" i="29"/>
  <c r="CJ37" i="29"/>
  <c r="CK37" i="29"/>
  <c r="CL37" i="29"/>
  <c r="CM37" i="29"/>
  <c r="CN37" i="29"/>
  <c r="CP37" i="29"/>
  <c r="CQ37" i="29"/>
  <c r="CR37" i="29"/>
  <c r="CS37" i="29"/>
  <c r="CT37" i="29"/>
  <c r="CU37" i="29"/>
  <c r="CV37" i="29"/>
  <c r="CW37" i="29"/>
  <c r="CX37" i="29"/>
  <c r="CY37" i="29"/>
  <c r="CZ37" i="29"/>
  <c r="DA37" i="29"/>
  <c r="DB37" i="29"/>
  <c r="DC37" i="29"/>
  <c r="DD37" i="29"/>
  <c r="DE37" i="29"/>
  <c r="DF37" i="29"/>
  <c r="DG37" i="29"/>
  <c r="DH37" i="29"/>
  <c r="DI37" i="29"/>
  <c r="DJ37" i="29"/>
  <c r="DK37" i="29"/>
  <c r="DL37" i="29"/>
  <c r="DN37" i="29"/>
  <c r="DO37" i="29"/>
  <c r="DP37" i="29"/>
  <c r="DQ37" i="29"/>
  <c r="DR37" i="29"/>
  <c r="DS37" i="29"/>
  <c r="DT37" i="29"/>
  <c r="DU37" i="29"/>
  <c r="DV37" i="29"/>
  <c r="DW37" i="29"/>
  <c r="DX37" i="29"/>
  <c r="DY37" i="29"/>
  <c r="DZ37" i="29"/>
  <c r="EA37" i="29"/>
  <c r="EB37" i="29"/>
  <c r="EC37" i="29"/>
  <c r="ED37" i="29"/>
  <c r="EE37" i="29"/>
  <c r="EF37" i="29"/>
  <c r="EH37" i="29"/>
  <c r="EI37" i="29"/>
  <c r="EJ37" i="29"/>
  <c r="EK37" i="29"/>
  <c r="EL37" i="29"/>
  <c r="EM37" i="29"/>
  <c r="EN37" i="29"/>
  <c r="EO37" i="29"/>
  <c r="EP37" i="29"/>
  <c r="EQ37" i="29"/>
  <c r="ER37" i="29"/>
  <c r="ES37" i="29"/>
  <c r="ET37" i="29"/>
  <c r="EU37" i="29"/>
  <c r="EV37" i="29"/>
  <c r="EW37" i="29"/>
  <c r="EX37" i="29"/>
  <c r="EY37" i="29"/>
  <c r="EZ37" i="29"/>
  <c r="FA37" i="29"/>
  <c r="FB37" i="29"/>
  <c r="FC37" i="29"/>
  <c r="FD37" i="29"/>
  <c r="FF37" i="29"/>
  <c r="FG37" i="29"/>
  <c r="FH37" i="29"/>
  <c r="FI37" i="29"/>
  <c r="FJ37" i="29"/>
  <c r="FK37" i="29"/>
  <c r="FL37" i="29"/>
  <c r="FM37" i="29"/>
  <c r="FN37" i="29"/>
  <c r="FO37" i="29"/>
  <c r="FP37" i="29"/>
  <c r="FQ37" i="29"/>
  <c r="FR37" i="29"/>
  <c r="FS37" i="29"/>
  <c r="FT37" i="29"/>
  <c r="FV37" i="29"/>
  <c r="FW37" i="29"/>
  <c r="FX37" i="29"/>
  <c r="FZ37" i="29"/>
  <c r="GA37" i="29"/>
  <c r="GB37" i="29"/>
  <c r="GC37" i="29"/>
  <c r="GD37" i="29"/>
  <c r="GE37" i="29"/>
  <c r="GF37" i="29"/>
  <c r="GG37" i="29"/>
  <c r="GH37" i="29"/>
  <c r="GI37" i="29"/>
  <c r="GJ37" i="29"/>
  <c r="GK37" i="29"/>
  <c r="GL37" i="29"/>
  <c r="GM37" i="29"/>
  <c r="GN37" i="29"/>
  <c r="GO37" i="29"/>
  <c r="GP37" i="29"/>
  <c r="GQ37" i="29"/>
  <c r="GR37" i="29"/>
  <c r="GS37" i="29"/>
  <c r="GT37" i="29"/>
  <c r="GU37" i="29"/>
  <c r="GV37" i="29"/>
  <c r="GX37" i="29"/>
  <c r="GY37" i="29"/>
  <c r="GZ37" i="29"/>
  <c r="HA37" i="29"/>
  <c r="HB37" i="29"/>
  <c r="HC37" i="29"/>
  <c r="HD37" i="29"/>
  <c r="HE37" i="29"/>
  <c r="HF37" i="29"/>
  <c r="HG37" i="29"/>
  <c r="HH37" i="29"/>
  <c r="HI37" i="29"/>
  <c r="HJ37" i="29"/>
  <c r="HK37" i="29"/>
  <c r="HL37" i="29"/>
  <c r="HM37" i="29"/>
  <c r="HN37" i="29"/>
  <c r="HO37" i="29"/>
  <c r="HP37" i="29"/>
  <c r="E37" i="29"/>
  <c r="FY38" i="29"/>
  <c r="EG38" i="29"/>
  <c r="CO38" i="29"/>
  <c r="I32" i="30" s="1"/>
  <c r="AX38" i="29"/>
  <c r="AX37" i="29" s="1"/>
  <c r="H32" i="30" s="1"/>
  <c r="D38" i="29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B37" i="36"/>
  <c r="AC37" i="36"/>
  <c r="AD37" i="36"/>
  <c r="AE37" i="36"/>
  <c r="AF37" i="36"/>
  <c r="AG37" i="36"/>
  <c r="AH37" i="36"/>
  <c r="AI37" i="36"/>
  <c r="AJ37" i="36"/>
  <c r="AK37" i="36"/>
  <c r="AL37" i="36"/>
  <c r="AM37" i="36"/>
  <c r="AN37" i="36"/>
  <c r="AO37" i="36"/>
  <c r="AP37" i="36"/>
  <c r="AQ37" i="36"/>
  <c r="AR37" i="36"/>
  <c r="AS37" i="36"/>
  <c r="AT37" i="36"/>
  <c r="AU37" i="36"/>
  <c r="AV37" i="36"/>
  <c r="AW37" i="36"/>
  <c r="AX37" i="36"/>
  <c r="AY37" i="36"/>
  <c r="AZ37" i="36"/>
  <c r="BA37" i="36"/>
  <c r="BB37" i="36"/>
  <c r="BC37" i="36"/>
  <c r="BD37" i="36"/>
  <c r="BE37" i="36"/>
  <c r="BF37" i="36"/>
  <c r="BG37" i="36"/>
  <c r="BH37" i="36"/>
  <c r="BI37" i="36"/>
  <c r="BJ37" i="36"/>
  <c r="BK37" i="36"/>
  <c r="D37" i="36"/>
  <c r="E27" i="36"/>
  <c r="F27" i="36"/>
  <c r="G27" i="36"/>
  <c r="H27" i="36"/>
  <c r="I27" i="36"/>
  <c r="J27" i="36"/>
  <c r="K27" i="36"/>
  <c r="L27" i="36"/>
  <c r="M27" i="36"/>
  <c r="N27" i="36"/>
  <c r="O27" i="36"/>
  <c r="D27" i="36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V34" i="29"/>
  <c r="W34" i="29"/>
  <c r="X34" i="29"/>
  <c r="Y34" i="29"/>
  <c r="Z34" i="29"/>
  <c r="AA34" i="29"/>
  <c r="AB34" i="29"/>
  <c r="AC34" i="29"/>
  <c r="AD34" i="29"/>
  <c r="AE34" i="29"/>
  <c r="AF34" i="29"/>
  <c r="AG34" i="29"/>
  <c r="AH34" i="29"/>
  <c r="AJ34" i="29"/>
  <c r="AK34" i="29"/>
  <c r="AM34" i="29"/>
  <c r="AN34" i="29"/>
  <c r="AP34" i="29"/>
  <c r="AQ34" i="29"/>
  <c r="AR34" i="29"/>
  <c r="AS34" i="29"/>
  <c r="AT34" i="29"/>
  <c r="AU34" i="29"/>
  <c r="AV34" i="29"/>
  <c r="AW34" i="29"/>
  <c r="AY34" i="29"/>
  <c r="AZ34" i="29"/>
  <c r="BA34" i="29"/>
  <c r="BB34" i="29"/>
  <c r="BC34" i="29"/>
  <c r="BD34" i="29"/>
  <c r="BE34" i="29"/>
  <c r="BF34" i="29"/>
  <c r="BG34" i="29"/>
  <c r="BH34" i="29"/>
  <c r="BI34" i="29"/>
  <c r="BJ34" i="29"/>
  <c r="BK34" i="29"/>
  <c r="BL34" i="29"/>
  <c r="BM34" i="29"/>
  <c r="BN34" i="29"/>
  <c r="BO34" i="29"/>
  <c r="BP34" i="29"/>
  <c r="BQ34" i="29"/>
  <c r="BR34" i="29"/>
  <c r="BS34" i="29"/>
  <c r="BT34" i="29"/>
  <c r="BU34" i="29"/>
  <c r="BV34" i="29"/>
  <c r="BW34" i="29"/>
  <c r="BX34" i="29"/>
  <c r="BY34" i="29"/>
  <c r="BZ34" i="29"/>
  <c r="CA34" i="29"/>
  <c r="CB34" i="29"/>
  <c r="CC34" i="29"/>
  <c r="CD34" i="29"/>
  <c r="CE34" i="29"/>
  <c r="CF34" i="29"/>
  <c r="CG34" i="29"/>
  <c r="CH34" i="29"/>
  <c r="CI34" i="29"/>
  <c r="CJ34" i="29"/>
  <c r="CK34" i="29"/>
  <c r="CL34" i="29"/>
  <c r="CM34" i="29"/>
  <c r="CN34" i="29"/>
  <c r="CP34" i="29"/>
  <c r="CQ34" i="29"/>
  <c r="CR34" i="29"/>
  <c r="CS34" i="29"/>
  <c r="CT34" i="29"/>
  <c r="CU34" i="29"/>
  <c r="CV34" i="29"/>
  <c r="CW34" i="29"/>
  <c r="CX34" i="29"/>
  <c r="CY34" i="29"/>
  <c r="CZ34" i="29"/>
  <c r="DA34" i="29"/>
  <c r="DB34" i="29"/>
  <c r="DC34" i="29"/>
  <c r="DD34" i="29"/>
  <c r="DE34" i="29"/>
  <c r="DF34" i="29"/>
  <c r="DG34" i="29"/>
  <c r="DH34" i="29"/>
  <c r="DI34" i="29"/>
  <c r="DJ34" i="29"/>
  <c r="DK34" i="29"/>
  <c r="DL34" i="29"/>
  <c r="DN34" i="29"/>
  <c r="DO34" i="29"/>
  <c r="DP34" i="29"/>
  <c r="DQ34" i="29"/>
  <c r="DR34" i="29"/>
  <c r="DS34" i="29"/>
  <c r="DT34" i="29"/>
  <c r="DU34" i="29"/>
  <c r="DV34" i="29"/>
  <c r="DW34" i="29"/>
  <c r="DX34" i="29"/>
  <c r="DY34" i="29"/>
  <c r="DZ34" i="29"/>
  <c r="EA34" i="29"/>
  <c r="EB34" i="29"/>
  <c r="EC34" i="29"/>
  <c r="ED34" i="29"/>
  <c r="EE34" i="29"/>
  <c r="EF34" i="29"/>
  <c r="EH34" i="29"/>
  <c r="EI34" i="29"/>
  <c r="EJ34" i="29"/>
  <c r="EK34" i="29"/>
  <c r="EL34" i="29"/>
  <c r="EM34" i="29"/>
  <c r="EN34" i="29"/>
  <c r="EO34" i="29"/>
  <c r="EP34" i="29"/>
  <c r="EQ34" i="29"/>
  <c r="ER34" i="29"/>
  <c r="ES34" i="29"/>
  <c r="ET34" i="29"/>
  <c r="EU34" i="29"/>
  <c r="EV34" i="29"/>
  <c r="EW34" i="29"/>
  <c r="EX34" i="29"/>
  <c r="EY34" i="29"/>
  <c r="EZ34" i="29"/>
  <c r="FA34" i="29"/>
  <c r="FB34" i="29"/>
  <c r="FC34" i="29"/>
  <c r="FD34" i="29"/>
  <c r="FF34" i="29"/>
  <c r="FG34" i="29"/>
  <c r="FH34" i="29"/>
  <c r="FI34" i="29"/>
  <c r="FJ34" i="29"/>
  <c r="FK34" i="29"/>
  <c r="FL34" i="29"/>
  <c r="FM34" i="29"/>
  <c r="FN34" i="29"/>
  <c r="FO34" i="29"/>
  <c r="FP34" i="29"/>
  <c r="FQ34" i="29"/>
  <c r="FR34" i="29"/>
  <c r="FS34" i="29"/>
  <c r="FT34" i="29"/>
  <c r="FU34" i="29"/>
  <c r="FV34" i="29"/>
  <c r="FW34" i="29"/>
  <c r="FX34" i="29"/>
  <c r="FZ34" i="29"/>
  <c r="GA34" i="29"/>
  <c r="GB34" i="29"/>
  <c r="GC34" i="29"/>
  <c r="GD34" i="29"/>
  <c r="GE34" i="29"/>
  <c r="GF34" i="29"/>
  <c r="GG34" i="29"/>
  <c r="GH34" i="29"/>
  <c r="GI34" i="29"/>
  <c r="GJ34" i="29"/>
  <c r="GK34" i="29"/>
  <c r="GL34" i="29"/>
  <c r="GM34" i="29"/>
  <c r="GN34" i="29"/>
  <c r="GO34" i="29"/>
  <c r="GP34" i="29"/>
  <c r="GQ34" i="29"/>
  <c r="GR34" i="29"/>
  <c r="GS34" i="29"/>
  <c r="GT34" i="29"/>
  <c r="GU34" i="29"/>
  <c r="GV34" i="29"/>
  <c r="GX34" i="29"/>
  <c r="GY34" i="29"/>
  <c r="GZ34" i="29"/>
  <c r="HA34" i="29"/>
  <c r="HB34" i="29"/>
  <c r="HC34" i="29"/>
  <c r="HD34" i="29"/>
  <c r="HE34" i="29"/>
  <c r="HF34" i="29"/>
  <c r="HG34" i="29"/>
  <c r="HH34" i="29"/>
  <c r="HI34" i="29"/>
  <c r="HJ34" i="29"/>
  <c r="HK34" i="29"/>
  <c r="HL34" i="29"/>
  <c r="HM34" i="29"/>
  <c r="HN34" i="29"/>
  <c r="HO34" i="29"/>
  <c r="HP34" i="29"/>
  <c r="BA16" i="29"/>
  <c r="BB16" i="29"/>
  <c r="BC16" i="29"/>
  <c r="BD16" i="29"/>
  <c r="BE16" i="29"/>
  <c r="BF16" i="29"/>
  <c r="BG16" i="29"/>
  <c r="BH16" i="29"/>
  <c r="BI16" i="29"/>
  <c r="BJ16" i="29"/>
  <c r="BK16" i="29"/>
  <c r="BL16" i="29"/>
  <c r="BM16" i="29"/>
  <c r="BN16" i="29"/>
  <c r="BO16" i="29"/>
  <c r="BP16" i="29"/>
  <c r="BQ16" i="29"/>
  <c r="BR16" i="29"/>
  <c r="BS16" i="29"/>
  <c r="BT16" i="29"/>
  <c r="BU16" i="29"/>
  <c r="BV16" i="29"/>
  <c r="BW16" i="29"/>
  <c r="BX16" i="29"/>
  <c r="BY16" i="29"/>
  <c r="BZ16" i="29"/>
  <c r="CA16" i="29"/>
  <c r="CB16" i="29"/>
  <c r="CC16" i="29"/>
  <c r="CD16" i="29"/>
  <c r="CE16" i="29"/>
  <c r="CF16" i="29"/>
  <c r="CG16" i="29"/>
  <c r="CH16" i="29"/>
  <c r="CI16" i="29"/>
  <c r="CJ16" i="29"/>
  <c r="CK16" i="29"/>
  <c r="CL16" i="29"/>
  <c r="CM16" i="29"/>
  <c r="CN16" i="29"/>
  <c r="CP16" i="29"/>
  <c r="CQ16" i="29"/>
  <c r="CR16" i="29"/>
  <c r="CS16" i="29"/>
  <c r="CT16" i="29"/>
  <c r="CU16" i="29"/>
  <c r="CV16" i="29"/>
  <c r="CW16" i="29"/>
  <c r="CX16" i="29"/>
  <c r="CY16" i="29"/>
  <c r="CZ16" i="29"/>
  <c r="DA16" i="29"/>
  <c r="DB16" i="29"/>
  <c r="DC16" i="29"/>
  <c r="DD16" i="29"/>
  <c r="DE16" i="29"/>
  <c r="DF16" i="29"/>
  <c r="DG16" i="29"/>
  <c r="DH16" i="29"/>
  <c r="DI16" i="29"/>
  <c r="DJ16" i="29"/>
  <c r="DK16" i="29"/>
  <c r="DL16" i="29"/>
  <c r="DN16" i="29"/>
  <c r="DO16" i="29"/>
  <c r="DP16" i="29"/>
  <c r="DQ16" i="29"/>
  <c r="DR16" i="29"/>
  <c r="DS16" i="29"/>
  <c r="DT16" i="29"/>
  <c r="DU16" i="29"/>
  <c r="DV16" i="29"/>
  <c r="DW16" i="29"/>
  <c r="DX16" i="29"/>
  <c r="DY16" i="29"/>
  <c r="DZ16" i="29"/>
  <c r="EA16" i="29"/>
  <c r="EB16" i="29"/>
  <c r="EC16" i="29"/>
  <c r="ED16" i="29"/>
  <c r="EE16" i="29"/>
  <c r="EF16" i="29"/>
  <c r="EH16" i="29"/>
  <c r="EI16" i="29"/>
  <c r="EJ16" i="29"/>
  <c r="EK16" i="29"/>
  <c r="EL16" i="29"/>
  <c r="EM16" i="29"/>
  <c r="EN16" i="29"/>
  <c r="EO16" i="29"/>
  <c r="EP16" i="29"/>
  <c r="EQ16" i="29"/>
  <c r="ER16" i="29"/>
  <c r="ES16" i="29"/>
  <c r="ET16" i="29"/>
  <c r="EU16" i="29"/>
  <c r="EV16" i="29"/>
  <c r="EW16" i="29"/>
  <c r="EX16" i="29"/>
  <c r="EY16" i="29"/>
  <c r="EZ16" i="29"/>
  <c r="FA16" i="29"/>
  <c r="FB16" i="29"/>
  <c r="FC16" i="29"/>
  <c r="FD16" i="29"/>
  <c r="FF16" i="29"/>
  <c r="FG16" i="29"/>
  <c r="FH16" i="29"/>
  <c r="FI16" i="29"/>
  <c r="FJ16" i="29"/>
  <c r="FK16" i="29"/>
  <c r="FL16" i="29"/>
  <c r="FM16" i="29"/>
  <c r="FN16" i="29"/>
  <c r="FO16" i="29"/>
  <c r="FP16" i="29"/>
  <c r="FQ16" i="29"/>
  <c r="FR16" i="29"/>
  <c r="FS16" i="29"/>
  <c r="FT16" i="29"/>
  <c r="FU16" i="29"/>
  <c r="FV16" i="29"/>
  <c r="FW16" i="29"/>
  <c r="FX16" i="29"/>
  <c r="FZ16" i="29"/>
  <c r="GA16" i="29"/>
  <c r="GB16" i="29"/>
  <c r="GC16" i="29"/>
  <c r="GD16" i="29"/>
  <c r="GE16" i="29"/>
  <c r="GF16" i="29"/>
  <c r="GG16" i="29"/>
  <c r="GH16" i="29"/>
  <c r="GI16" i="29"/>
  <c r="GJ16" i="29"/>
  <c r="GK16" i="29"/>
  <c r="GL16" i="29"/>
  <c r="GM16" i="29"/>
  <c r="GN16" i="29"/>
  <c r="GO16" i="29"/>
  <c r="GP16" i="29"/>
  <c r="GQ16" i="29"/>
  <c r="GR16" i="29"/>
  <c r="GS16" i="29"/>
  <c r="GT16" i="29"/>
  <c r="GU16" i="29"/>
  <c r="GV16" i="29"/>
  <c r="GX16" i="29"/>
  <c r="GY16" i="29"/>
  <c r="GZ16" i="29"/>
  <c r="HA16" i="29"/>
  <c r="HB16" i="29"/>
  <c r="HC16" i="29"/>
  <c r="HD16" i="29"/>
  <c r="HE16" i="29"/>
  <c r="HF16" i="29"/>
  <c r="HG16" i="29"/>
  <c r="HH16" i="29"/>
  <c r="HI16" i="29"/>
  <c r="HJ16" i="29"/>
  <c r="HK16" i="29"/>
  <c r="HL16" i="29"/>
  <c r="HM16" i="29"/>
  <c r="HN16" i="29"/>
  <c r="HO16" i="29"/>
  <c r="HP16" i="29"/>
  <c r="AY16" i="29"/>
  <c r="AZ16" i="29"/>
  <c r="AV16" i="29"/>
  <c r="AW16" i="29"/>
  <c r="AJ16" i="29"/>
  <c r="AK16" i="29"/>
  <c r="AM16" i="29"/>
  <c r="AN16" i="29"/>
  <c r="AP16" i="29"/>
  <c r="AQ16" i="29"/>
  <c r="AR16" i="29"/>
  <c r="AS16" i="29"/>
  <c r="AT16" i="29"/>
  <c r="AU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H45" i="33" l="1"/>
  <c r="Q45" i="33" s="1"/>
  <c r="Q46" i="33"/>
  <c r="G45" i="33"/>
  <c r="P45" i="33" s="1"/>
  <c r="P46" i="33"/>
  <c r="O46" i="33"/>
  <c r="F45" i="33"/>
  <c r="O45" i="33" s="1"/>
  <c r="EG37" i="29"/>
  <c r="G28" i="33"/>
  <c r="J32" i="30"/>
  <c r="J31" i="30" s="1"/>
  <c r="CO37" i="29"/>
  <c r="F28" i="33"/>
  <c r="I31" i="30"/>
  <c r="D37" i="29"/>
  <c r="G32" i="30"/>
  <c r="FY37" i="29"/>
  <c r="H28" i="33"/>
  <c r="K32" i="30"/>
  <c r="K31" i="30" s="1"/>
  <c r="H31" i="30"/>
  <c r="BK10" i="36"/>
  <c r="BJ10" i="36"/>
  <c r="BI10" i="36"/>
  <c r="BH10" i="36"/>
  <c r="BG10" i="36"/>
  <c r="BF10" i="36"/>
  <c r="BE10" i="36"/>
  <c r="BD10" i="36"/>
  <c r="BC10" i="36"/>
  <c r="BB10" i="36"/>
  <c r="BA10" i="36"/>
  <c r="AY10" i="36"/>
  <c r="AX10" i="36"/>
  <c r="AW10" i="36"/>
  <c r="AV10" i="36"/>
  <c r="AU10" i="36"/>
  <c r="AT10" i="36"/>
  <c r="AS10" i="36"/>
  <c r="AR10" i="36"/>
  <c r="AQ10" i="36"/>
  <c r="AP10" i="36"/>
  <c r="AO10" i="36"/>
  <c r="D17" i="29"/>
  <c r="G18" i="30" s="1"/>
  <c r="CO23" i="29"/>
  <c r="I24" i="30" s="1"/>
  <c r="D23" i="29"/>
  <c r="G24" i="30" s="1"/>
  <c r="AX23" i="29"/>
  <c r="H24" i="30" s="1"/>
  <c r="EG23" i="29"/>
  <c r="J24" i="30" s="1"/>
  <c r="FY23" i="29"/>
  <c r="K24" i="30" s="1"/>
  <c r="EG24" i="29"/>
  <c r="J25" i="30" s="1"/>
  <c r="G42" i="33" s="1"/>
  <c r="P42" i="33" s="1"/>
  <c r="FY24" i="29"/>
  <c r="K25" i="30" s="1"/>
  <c r="CO24" i="29"/>
  <c r="AX24" i="29"/>
  <c r="H25" i="30" s="1"/>
  <c r="Q24" i="36" s="1"/>
  <c r="Q16" i="36" s="1"/>
  <c r="BA24" i="36" l="1"/>
  <c r="H42" i="33"/>
  <c r="Q42" i="33" s="1"/>
  <c r="F41" i="33"/>
  <c r="O41" i="33" s="1"/>
  <c r="AC23" i="36"/>
  <c r="BA23" i="36"/>
  <c r="BA16" i="36" s="1"/>
  <c r="H41" i="33"/>
  <c r="Q41" i="33" s="1"/>
  <c r="G41" i="33"/>
  <c r="P41" i="33" s="1"/>
  <c r="AO23" i="36"/>
  <c r="AO16" i="36" s="1"/>
  <c r="F27" i="33"/>
  <c r="O27" i="33" s="1"/>
  <c r="O28" i="33"/>
  <c r="H27" i="33"/>
  <c r="Q27" i="33" s="1"/>
  <c r="Q28" i="33"/>
  <c r="G27" i="33"/>
  <c r="P27" i="33" s="1"/>
  <c r="P28" i="33"/>
  <c r="I25" i="30"/>
  <c r="G31" i="30"/>
  <c r="FY36" i="29"/>
  <c r="K39" i="30" s="1"/>
  <c r="H48" i="33" s="1"/>
  <c r="EG36" i="29"/>
  <c r="J39" i="30" s="1"/>
  <c r="G48" i="33" s="1"/>
  <c r="CO36" i="29"/>
  <c r="I39" i="30" s="1"/>
  <c r="F48" i="33" s="1"/>
  <c r="AX36" i="29"/>
  <c r="H39" i="30" s="1"/>
  <c r="D36" i="29"/>
  <c r="G39" i="30" s="1"/>
  <c r="FY35" i="29"/>
  <c r="K38" i="30" s="1"/>
  <c r="K37" i="30" s="1"/>
  <c r="EG35" i="29"/>
  <c r="J38" i="30" s="1"/>
  <c r="J37" i="30" s="1"/>
  <c r="CO35" i="29"/>
  <c r="I38" i="30" s="1"/>
  <c r="O48" i="33" l="1"/>
  <c r="F47" i="33"/>
  <c r="O47" i="33" s="1"/>
  <c r="F42" i="33"/>
  <c r="O42" i="33" s="1"/>
  <c r="AC24" i="36"/>
  <c r="AC16" i="36" s="1"/>
  <c r="P48" i="33"/>
  <c r="G47" i="33"/>
  <c r="P47" i="33" s="1"/>
  <c r="Q48" i="33"/>
  <c r="H47" i="33"/>
  <c r="Q47" i="33" s="1"/>
  <c r="I37" i="30"/>
  <c r="H37" i="30"/>
  <c r="G34" i="33"/>
  <c r="P34" i="33" s="1"/>
  <c r="H34" i="33"/>
  <c r="Q34" i="33" s="1"/>
  <c r="F34" i="33"/>
  <c r="O34" i="33" s="1"/>
  <c r="CO34" i="29"/>
  <c r="FY34" i="29"/>
  <c r="AX34" i="29"/>
  <c r="EG34" i="29"/>
  <c r="E4" i="36"/>
  <c r="F4" i="36"/>
  <c r="G4" i="36"/>
  <c r="H4" i="36"/>
  <c r="I4" i="36"/>
  <c r="J4" i="36"/>
  <c r="K4" i="36"/>
  <c r="L4" i="36"/>
  <c r="M4" i="36"/>
  <c r="N4" i="36"/>
  <c r="O4" i="36"/>
  <c r="Q4" i="36"/>
  <c r="R4" i="36"/>
  <c r="S4" i="36"/>
  <c r="T4" i="36"/>
  <c r="U4" i="36"/>
  <c r="V4" i="36"/>
  <c r="W4" i="36"/>
  <c r="X4" i="36"/>
  <c r="Y4" i="36"/>
  <c r="Z4" i="36"/>
  <c r="AA4" i="36"/>
  <c r="AC4" i="36"/>
  <c r="AD4" i="36"/>
  <c r="AE4" i="36"/>
  <c r="AF4" i="36"/>
  <c r="AG4" i="36"/>
  <c r="AH4" i="36"/>
  <c r="AI4" i="36"/>
  <c r="AJ4" i="36"/>
  <c r="AK4" i="36"/>
  <c r="AL4" i="36"/>
  <c r="AM4" i="36"/>
  <c r="AO4" i="36"/>
  <c r="AP4" i="36"/>
  <c r="AQ4" i="36"/>
  <c r="AR4" i="36"/>
  <c r="AS4" i="36"/>
  <c r="AT4" i="36"/>
  <c r="AU4" i="36"/>
  <c r="AV4" i="36"/>
  <c r="AW4" i="36"/>
  <c r="AX4" i="36"/>
  <c r="AY4" i="36"/>
  <c r="BA4" i="36"/>
  <c r="BB4" i="36"/>
  <c r="BC4" i="36"/>
  <c r="BD4" i="36"/>
  <c r="BE4" i="36"/>
  <c r="BF4" i="36"/>
  <c r="BG4" i="36"/>
  <c r="BH4" i="36"/>
  <c r="BI4" i="36"/>
  <c r="BJ4" i="36"/>
  <c r="BK4" i="36"/>
  <c r="FY22" i="29"/>
  <c r="K23" i="30" s="1"/>
  <c r="H40" i="33" s="1"/>
  <c r="EG22" i="29"/>
  <c r="J23" i="30" s="1"/>
  <c r="G40" i="33" s="1"/>
  <c r="CO22" i="29"/>
  <c r="AX22" i="29"/>
  <c r="D22" i="29"/>
  <c r="G23" i="30" s="1"/>
  <c r="AD4" i="29"/>
  <c r="AE4" i="29"/>
  <c r="AF4" i="29"/>
  <c r="AG4" i="29"/>
  <c r="AH4" i="29"/>
  <c r="AJ4" i="29"/>
  <c r="AK4" i="29"/>
  <c r="AM4" i="29"/>
  <c r="AN4" i="29"/>
  <c r="AP4" i="29"/>
  <c r="AQ4" i="29"/>
  <c r="AR4" i="29"/>
  <c r="AS4" i="29"/>
  <c r="AT4" i="29"/>
  <c r="AU4" i="29"/>
  <c r="AV4" i="29"/>
  <c r="AW4" i="29"/>
  <c r="AY4" i="29"/>
  <c r="AZ4" i="29"/>
  <c r="BA4" i="29"/>
  <c r="BB4" i="29"/>
  <c r="BC4" i="29"/>
  <c r="BD4" i="29"/>
  <c r="BE4" i="29"/>
  <c r="BF4" i="29"/>
  <c r="BG4" i="29"/>
  <c r="BH4" i="29"/>
  <c r="BI4" i="29"/>
  <c r="BJ4" i="29"/>
  <c r="BK4" i="29"/>
  <c r="BL4" i="29"/>
  <c r="BM4" i="29"/>
  <c r="BN4" i="29"/>
  <c r="BO4" i="29"/>
  <c r="BP4" i="29"/>
  <c r="BQ4" i="29"/>
  <c r="BR4" i="29"/>
  <c r="BS4" i="29"/>
  <c r="BT4" i="29"/>
  <c r="BU4" i="29"/>
  <c r="BV4" i="29"/>
  <c r="BW4" i="29"/>
  <c r="BX4" i="29"/>
  <c r="BY4" i="29"/>
  <c r="BZ4" i="29"/>
  <c r="CA4" i="29"/>
  <c r="CB4" i="29"/>
  <c r="CC4" i="29"/>
  <c r="CD4" i="29"/>
  <c r="CE4" i="29"/>
  <c r="CF4" i="29"/>
  <c r="CG4" i="29"/>
  <c r="CH4" i="29"/>
  <c r="CI4" i="29"/>
  <c r="CJ4" i="29"/>
  <c r="CK4" i="29"/>
  <c r="CL4" i="29"/>
  <c r="CM4" i="29"/>
  <c r="CN4" i="29"/>
  <c r="CP4" i="29"/>
  <c r="CQ4" i="29"/>
  <c r="CR4" i="29"/>
  <c r="CS4" i="29"/>
  <c r="CT4" i="29"/>
  <c r="CU4" i="29"/>
  <c r="CV4" i="29"/>
  <c r="CW4" i="29"/>
  <c r="CX4" i="29"/>
  <c r="CY4" i="29"/>
  <c r="CZ4" i="29"/>
  <c r="DA4" i="29"/>
  <c r="DB4" i="29"/>
  <c r="DC4" i="29"/>
  <c r="DD4" i="29"/>
  <c r="DE4" i="29"/>
  <c r="DF4" i="29"/>
  <c r="DG4" i="29"/>
  <c r="DH4" i="29"/>
  <c r="DI4" i="29"/>
  <c r="DJ4" i="29"/>
  <c r="DK4" i="29"/>
  <c r="DL4" i="29"/>
  <c r="DN4" i="29"/>
  <c r="DO4" i="29"/>
  <c r="DP4" i="29"/>
  <c r="DQ4" i="29"/>
  <c r="DR4" i="29"/>
  <c r="DS4" i="29"/>
  <c r="DT4" i="29"/>
  <c r="DU4" i="29"/>
  <c r="DV4" i="29"/>
  <c r="DW4" i="29"/>
  <c r="DX4" i="29"/>
  <c r="DY4" i="29"/>
  <c r="DZ4" i="29"/>
  <c r="EA4" i="29"/>
  <c r="EB4" i="29"/>
  <c r="EC4" i="29"/>
  <c r="ED4" i="29"/>
  <c r="EE4" i="29"/>
  <c r="EF4" i="29"/>
  <c r="EH4" i="29"/>
  <c r="EI4" i="29"/>
  <c r="EJ4" i="29"/>
  <c r="EK4" i="29"/>
  <c r="EL4" i="29"/>
  <c r="EM4" i="29"/>
  <c r="EN4" i="29"/>
  <c r="EO4" i="29"/>
  <c r="EP4" i="29"/>
  <c r="EQ4" i="29"/>
  <c r="ER4" i="29"/>
  <c r="ES4" i="29"/>
  <c r="ET4" i="29"/>
  <c r="EU4" i="29"/>
  <c r="EV4" i="29"/>
  <c r="EW4" i="29"/>
  <c r="EX4" i="29"/>
  <c r="EY4" i="29"/>
  <c r="EZ4" i="29"/>
  <c r="FA4" i="29"/>
  <c r="FB4" i="29"/>
  <c r="FC4" i="29"/>
  <c r="FD4" i="29"/>
  <c r="FF4" i="29"/>
  <c r="FG4" i="29"/>
  <c r="FH4" i="29"/>
  <c r="FI4" i="29"/>
  <c r="FJ4" i="29"/>
  <c r="FK4" i="29"/>
  <c r="FL4" i="29"/>
  <c r="FM4" i="29"/>
  <c r="FN4" i="29"/>
  <c r="FO4" i="29"/>
  <c r="FP4" i="29"/>
  <c r="FQ4" i="29"/>
  <c r="FR4" i="29"/>
  <c r="FS4" i="29"/>
  <c r="FT4" i="29"/>
  <c r="FU4" i="29"/>
  <c r="FV4" i="29"/>
  <c r="FW4" i="29"/>
  <c r="FX4" i="29"/>
  <c r="FZ4" i="29"/>
  <c r="GA4" i="29"/>
  <c r="GB4" i="29"/>
  <c r="GC4" i="29"/>
  <c r="GD4" i="29"/>
  <c r="GE4" i="29"/>
  <c r="GF4" i="29"/>
  <c r="GG4" i="29"/>
  <c r="GH4" i="29"/>
  <c r="GI4" i="29"/>
  <c r="GJ4" i="29"/>
  <c r="GK4" i="29"/>
  <c r="GL4" i="29"/>
  <c r="GM4" i="29"/>
  <c r="GN4" i="29"/>
  <c r="GO4" i="29"/>
  <c r="GP4" i="29"/>
  <c r="GQ4" i="29"/>
  <c r="GR4" i="29"/>
  <c r="GS4" i="29"/>
  <c r="GT4" i="29"/>
  <c r="GU4" i="29"/>
  <c r="GV4" i="29"/>
  <c r="GX4" i="29"/>
  <c r="GY4" i="29"/>
  <c r="GZ4" i="29"/>
  <c r="HA4" i="29"/>
  <c r="HB4" i="29"/>
  <c r="HC4" i="29"/>
  <c r="HD4" i="29"/>
  <c r="HE4" i="29"/>
  <c r="HF4" i="29"/>
  <c r="HG4" i="29"/>
  <c r="HH4" i="29"/>
  <c r="HI4" i="29"/>
  <c r="HJ4" i="29"/>
  <c r="HK4" i="29"/>
  <c r="HL4" i="29"/>
  <c r="HM4" i="29"/>
  <c r="HN4" i="29"/>
  <c r="HO4" i="29"/>
  <c r="HP4" i="29"/>
  <c r="Q40" i="33" l="1"/>
  <c r="H39" i="33"/>
  <c r="Q39" i="33" s="1"/>
  <c r="P40" i="33"/>
  <c r="G39" i="33"/>
  <c r="P39" i="33" s="1"/>
  <c r="I23" i="30"/>
  <c r="H23" i="30"/>
  <c r="BK32" i="36"/>
  <c r="BJ32" i="36"/>
  <c r="BK27" i="36"/>
  <c r="BJ27" i="36"/>
  <c r="BK12" i="36"/>
  <c r="BJ12" i="36"/>
  <c r="AY32" i="36"/>
  <c r="AX32" i="36"/>
  <c r="AY27" i="36"/>
  <c r="AX27" i="36"/>
  <c r="AY12" i="36"/>
  <c r="AX12" i="36"/>
  <c r="AM32" i="36"/>
  <c r="AL32" i="36"/>
  <c r="AM27" i="36"/>
  <c r="AL27" i="36"/>
  <c r="AM12" i="36"/>
  <c r="AL12" i="36"/>
  <c r="AM10" i="36"/>
  <c r="AL10" i="36"/>
  <c r="AA32" i="36"/>
  <c r="Z32" i="36"/>
  <c r="AA27" i="36"/>
  <c r="Z27" i="36"/>
  <c r="AA12" i="36"/>
  <c r="Z12" i="36"/>
  <c r="AA10" i="36"/>
  <c r="Z10" i="36"/>
  <c r="M32" i="36"/>
  <c r="L32" i="36"/>
  <c r="M12" i="36"/>
  <c r="L12" i="36"/>
  <c r="M10" i="36"/>
  <c r="L10" i="36"/>
  <c r="BE32" i="36"/>
  <c r="BE27" i="36"/>
  <c r="BE12" i="36"/>
  <c r="AS32" i="36"/>
  <c r="AS27" i="36"/>
  <c r="AS12" i="36"/>
  <c r="AG32" i="36"/>
  <c r="AG27" i="36"/>
  <c r="AG12" i="36"/>
  <c r="AG10" i="36"/>
  <c r="U32" i="36"/>
  <c r="U27" i="36"/>
  <c r="U12" i="36"/>
  <c r="U10" i="36"/>
  <c r="I32" i="36"/>
  <c r="I12" i="36"/>
  <c r="I10" i="36"/>
  <c r="BB32" i="36"/>
  <c r="BB27" i="36"/>
  <c r="BB12" i="36"/>
  <c r="AP32" i="36"/>
  <c r="AP27" i="36"/>
  <c r="AP12" i="36"/>
  <c r="AE32" i="36"/>
  <c r="AE27" i="36"/>
  <c r="AE12" i="36"/>
  <c r="AE10" i="36"/>
  <c r="S32" i="36"/>
  <c r="S27" i="36"/>
  <c r="S12" i="36"/>
  <c r="S10" i="36"/>
  <c r="G32" i="36"/>
  <c r="G12" i="36"/>
  <c r="G10" i="36"/>
  <c r="E32" i="36"/>
  <c r="F32" i="36"/>
  <c r="H32" i="36"/>
  <c r="J32" i="36"/>
  <c r="K32" i="36"/>
  <c r="N32" i="36"/>
  <c r="O32" i="36"/>
  <c r="P32" i="36"/>
  <c r="Q32" i="36"/>
  <c r="R32" i="36"/>
  <c r="T32" i="36"/>
  <c r="V32" i="36"/>
  <c r="W32" i="36"/>
  <c r="X32" i="36"/>
  <c r="Y32" i="36"/>
  <c r="AB32" i="36"/>
  <c r="AC32" i="36"/>
  <c r="AD32" i="36"/>
  <c r="AF32" i="36"/>
  <c r="AH32" i="36"/>
  <c r="AI32" i="36"/>
  <c r="AJ32" i="36"/>
  <c r="AK32" i="36"/>
  <c r="AN32" i="36"/>
  <c r="AO32" i="36"/>
  <c r="AQ32" i="36"/>
  <c r="AR32" i="36"/>
  <c r="AT32" i="36"/>
  <c r="AU32" i="36"/>
  <c r="AV32" i="36"/>
  <c r="AW32" i="36"/>
  <c r="AZ32" i="36"/>
  <c r="BA32" i="36"/>
  <c r="BC32" i="36"/>
  <c r="BD32" i="36"/>
  <c r="BF32" i="36"/>
  <c r="BG32" i="36"/>
  <c r="BH32" i="36"/>
  <c r="BI32" i="36"/>
  <c r="D32" i="36"/>
  <c r="P27" i="36"/>
  <c r="Q27" i="36"/>
  <c r="R27" i="36"/>
  <c r="T27" i="36"/>
  <c r="V27" i="36"/>
  <c r="W27" i="36"/>
  <c r="X27" i="36"/>
  <c r="Y27" i="36"/>
  <c r="AC27" i="36"/>
  <c r="AD27" i="36"/>
  <c r="AF27" i="36"/>
  <c r="AH27" i="36"/>
  <c r="AI27" i="36"/>
  <c r="AJ27" i="36"/>
  <c r="AK27" i="36"/>
  <c r="AN27" i="36"/>
  <c r="AO27" i="36"/>
  <c r="AQ27" i="36"/>
  <c r="AR27" i="36"/>
  <c r="AT27" i="36"/>
  <c r="AU27" i="36"/>
  <c r="AV27" i="36"/>
  <c r="AW27" i="36"/>
  <c r="AZ27" i="36"/>
  <c r="BA27" i="36"/>
  <c r="BC27" i="36"/>
  <c r="BD27" i="36"/>
  <c r="BF27" i="36"/>
  <c r="BG27" i="36"/>
  <c r="BH27" i="36"/>
  <c r="BI27" i="36"/>
  <c r="E12" i="36"/>
  <c r="F12" i="36"/>
  <c r="H12" i="36"/>
  <c r="J12" i="36"/>
  <c r="K12" i="36"/>
  <c r="N12" i="36"/>
  <c r="O12" i="36"/>
  <c r="Q12" i="36"/>
  <c r="R12" i="36"/>
  <c r="T12" i="36"/>
  <c r="V12" i="36"/>
  <c r="W12" i="36"/>
  <c r="X12" i="36"/>
  <c r="Y12" i="36"/>
  <c r="AC12" i="36"/>
  <c r="AD12" i="36"/>
  <c r="AF12" i="36"/>
  <c r="AH12" i="36"/>
  <c r="AI12" i="36"/>
  <c r="AJ12" i="36"/>
  <c r="AK12" i="36"/>
  <c r="AO12" i="36"/>
  <c r="AQ12" i="36"/>
  <c r="AR12" i="36"/>
  <c r="AT12" i="36"/>
  <c r="AU12" i="36"/>
  <c r="AV12" i="36"/>
  <c r="AW12" i="36"/>
  <c r="BA12" i="36"/>
  <c r="BC12" i="36"/>
  <c r="BD12" i="36"/>
  <c r="BF12" i="36"/>
  <c r="BG12" i="36"/>
  <c r="BH12" i="36"/>
  <c r="BI12" i="36"/>
  <c r="E10" i="36"/>
  <c r="F10" i="36"/>
  <c r="H10" i="36"/>
  <c r="J10" i="36"/>
  <c r="K10" i="36"/>
  <c r="N10" i="36"/>
  <c r="O10" i="36"/>
  <c r="P10" i="36"/>
  <c r="Q10" i="36"/>
  <c r="R10" i="36"/>
  <c r="T10" i="36"/>
  <c r="V10" i="36"/>
  <c r="W10" i="36"/>
  <c r="X10" i="36"/>
  <c r="Y10" i="36"/>
  <c r="AB10" i="36"/>
  <c r="AC10" i="36"/>
  <c r="AD10" i="36"/>
  <c r="AF10" i="36"/>
  <c r="AH10" i="36"/>
  <c r="AI10" i="36"/>
  <c r="AJ10" i="36"/>
  <c r="AK10" i="36"/>
  <c r="AN10" i="36"/>
  <c r="AZ10" i="36"/>
  <c r="D10" i="36"/>
  <c r="F40" i="33" l="1"/>
  <c r="P22" i="36"/>
  <c r="O40" i="33" l="1"/>
  <c r="F39" i="33"/>
  <c r="O39" i="33" s="1"/>
  <c r="EG32" i="29" l="1"/>
  <c r="J35" i="30" s="1"/>
  <c r="G31" i="33" s="1"/>
  <c r="P31" i="33" s="1"/>
  <c r="EG29" i="29"/>
  <c r="EG18" i="29"/>
  <c r="EG19" i="29"/>
  <c r="EG20" i="29"/>
  <c r="J21" i="30" s="1"/>
  <c r="AN20" i="36" s="1"/>
  <c r="EG21" i="29"/>
  <c r="EG14" i="29"/>
  <c r="EG15" i="29"/>
  <c r="J16" i="30" s="1"/>
  <c r="CO32" i="29"/>
  <c r="I35" i="30" s="1"/>
  <c r="F31" i="33" s="1"/>
  <c r="O31" i="33" s="1"/>
  <c r="CO29" i="29"/>
  <c r="CO18" i="29"/>
  <c r="CO19" i="29"/>
  <c r="CO20" i="29"/>
  <c r="I21" i="30" s="1"/>
  <c r="AB20" i="36" s="1"/>
  <c r="CO21" i="29"/>
  <c r="CO14" i="29"/>
  <c r="CO15" i="29"/>
  <c r="I16" i="30" s="1"/>
  <c r="AX32" i="29"/>
  <c r="H35" i="30" s="1"/>
  <c r="AX31" i="29"/>
  <c r="AX29" i="29"/>
  <c r="H30" i="30" s="1"/>
  <c r="AX18" i="29"/>
  <c r="H19" i="30" s="1"/>
  <c r="AX19" i="29"/>
  <c r="H20" i="30" s="1"/>
  <c r="P19" i="36" s="1"/>
  <c r="AX20" i="29"/>
  <c r="H21" i="30" s="1"/>
  <c r="P20" i="36" s="1"/>
  <c r="AX21" i="29"/>
  <c r="H22" i="30" s="1"/>
  <c r="P21" i="36" s="1"/>
  <c r="AX14" i="29"/>
  <c r="H15" i="30" s="1"/>
  <c r="P14" i="36" s="1"/>
  <c r="AX15" i="29"/>
  <c r="H16" i="30" s="1"/>
  <c r="P15" i="36" s="1"/>
  <c r="D32" i="29"/>
  <c r="G35" i="30" s="1"/>
  <c r="D18" i="29"/>
  <c r="G19" i="30" s="1"/>
  <c r="D19" i="29"/>
  <c r="G20" i="30" s="1"/>
  <c r="D19" i="36" s="1"/>
  <c r="D20" i="29"/>
  <c r="G21" i="30" s="1"/>
  <c r="D20" i="36" s="1"/>
  <c r="D21" i="29"/>
  <c r="G22" i="30" s="1"/>
  <c r="D21" i="36" s="1"/>
  <c r="D14" i="29"/>
  <c r="G15" i="30" s="1"/>
  <c r="D14" i="36" s="1"/>
  <c r="D15" i="29"/>
  <c r="G16" i="30" s="1"/>
  <c r="D15" i="36" s="1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J27" i="29"/>
  <c r="AK27" i="29"/>
  <c r="AM27" i="29"/>
  <c r="AN27" i="29"/>
  <c r="AP27" i="29"/>
  <c r="AQ27" i="29"/>
  <c r="AR27" i="29"/>
  <c r="AS27" i="29"/>
  <c r="AT27" i="29"/>
  <c r="AU27" i="29"/>
  <c r="AV27" i="29"/>
  <c r="AW27" i="29"/>
  <c r="AY27" i="29"/>
  <c r="AZ27" i="29"/>
  <c r="BA27" i="29"/>
  <c r="BB27" i="29"/>
  <c r="BC27" i="29"/>
  <c r="BD27" i="29"/>
  <c r="BE27" i="29"/>
  <c r="BF27" i="29"/>
  <c r="BG27" i="29"/>
  <c r="BH27" i="29"/>
  <c r="BI27" i="29"/>
  <c r="BJ27" i="29"/>
  <c r="BK27" i="29"/>
  <c r="BL27" i="29"/>
  <c r="BM27" i="29"/>
  <c r="BN27" i="29"/>
  <c r="BO27" i="29"/>
  <c r="BP27" i="29"/>
  <c r="BQ27" i="29"/>
  <c r="BR27" i="29"/>
  <c r="BS27" i="29"/>
  <c r="BT27" i="29"/>
  <c r="BU27" i="29"/>
  <c r="BV27" i="29"/>
  <c r="BW27" i="29"/>
  <c r="BX27" i="29"/>
  <c r="BY27" i="29"/>
  <c r="BZ27" i="29"/>
  <c r="CA27" i="29"/>
  <c r="CB27" i="29"/>
  <c r="CC27" i="29"/>
  <c r="CD27" i="29"/>
  <c r="CE27" i="29"/>
  <c r="CF27" i="29"/>
  <c r="CG27" i="29"/>
  <c r="CH27" i="29"/>
  <c r="CI27" i="29"/>
  <c r="CJ27" i="29"/>
  <c r="CK27" i="29"/>
  <c r="CL27" i="29"/>
  <c r="CM27" i="29"/>
  <c r="CN27" i="29"/>
  <c r="CP27" i="29"/>
  <c r="CQ27" i="29"/>
  <c r="CR27" i="29"/>
  <c r="CS27" i="29"/>
  <c r="CT27" i="29"/>
  <c r="CU27" i="29"/>
  <c r="CV27" i="29"/>
  <c r="CW27" i="29"/>
  <c r="CX27" i="29"/>
  <c r="CY27" i="29"/>
  <c r="CZ27" i="29"/>
  <c r="DA27" i="29"/>
  <c r="DB27" i="29"/>
  <c r="DC27" i="29"/>
  <c r="DD27" i="29"/>
  <c r="DE27" i="29"/>
  <c r="DF27" i="29"/>
  <c r="DG27" i="29"/>
  <c r="DH27" i="29"/>
  <c r="DI27" i="29"/>
  <c r="DJ27" i="29"/>
  <c r="DK27" i="29"/>
  <c r="DL27" i="29"/>
  <c r="DN27" i="29"/>
  <c r="DO27" i="29"/>
  <c r="DP27" i="29"/>
  <c r="DQ27" i="29"/>
  <c r="DR27" i="29"/>
  <c r="DS27" i="29"/>
  <c r="DT27" i="29"/>
  <c r="DU27" i="29"/>
  <c r="DV27" i="29"/>
  <c r="DW27" i="29"/>
  <c r="DX27" i="29"/>
  <c r="DY27" i="29"/>
  <c r="DZ27" i="29"/>
  <c r="EA27" i="29"/>
  <c r="EB27" i="29"/>
  <c r="EC27" i="29"/>
  <c r="ED27" i="29"/>
  <c r="EE27" i="29"/>
  <c r="EF27" i="29"/>
  <c r="EH27" i="29"/>
  <c r="EI27" i="29"/>
  <c r="EJ27" i="29"/>
  <c r="EK27" i="29"/>
  <c r="EL27" i="29"/>
  <c r="EM27" i="29"/>
  <c r="EN27" i="29"/>
  <c r="EO27" i="29"/>
  <c r="EP27" i="29"/>
  <c r="EQ27" i="29"/>
  <c r="ER27" i="29"/>
  <c r="ES27" i="29"/>
  <c r="ET27" i="29"/>
  <c r="EU27" i="29"/>
  <c r="EV27" i="29"/>
  <c r="EW27" i="29"/>
  <c r="EX27" i="29"/>
  <c r="EY27" i="29"/>
  <c r="EZ27" i="29"/>
  <c r="FA27" i="29"/>
  <c r="FB27" i="29"/>
  <c r="FC27" i="29"/>
  <c r="FD27" i="29"/>
  <c r="FF27" i="29"/>
  <c r="FG27" i="29"/>
  <c r="FH27" i="29"/>
  <c r="FI27" i="29"/>
  <c r="FJ27" i="29"/>
  <c r="FK27" i="29"/>
  <c r="FL27" i="29"/>
  <c r="FM27" i="29"/>
  <c r="FN27" i="29"/>
  <c r="FO27" i="29"/>
  <c r="FP27" i="29"/>
  <c r="FQ27" i="29"/>
  <c r="FR27" i="29"/>
  <c r="FS27" i="29"/>
  <c r="FT27" i="29"/>
  <c r="FU27" i="29"/>
  <c r="FV27" i="29"/>
  <c r="FW27" i="29"/>
  <c r="FX27" i="29"/>
  <c r="FZ27" i="29"/>
  <c r="GA27" i="29"/>
  <c r="GB27" i="29"/>
  <c r="GC27" i="29"/>
  <c r="GD27" i="29"/>
  <c r="GE27" i="29"/>
  <c r="GF27" i="29"/>
  <c r="GG27" i="29"/>
  <c r="GH27" i="29"/>
  <c r="GI27" i="29"/>
  <c r="GJ27" i="29"/>
  <c r="GK27" i="29"/>
  <c r="GL27" i="29"/>
  <c r="GM27" i="29"/>
  <c r="GN27" i="29"/>
  <c r="GO27" i="29"/>
  <c r="GP27" i="29"/>
  <c r="GQ27" i="29"/>
  <c r="GR27" i="29"/>
  <c r="GS27" i="29"/>
  <c r="GT27" i="29"/>
  <c r="GU27" i="29"/>
  <c r="GV27" i="29"/>
  <c r="GX27" i="29"/>
  <c r="GY27" i="29"/>
  <c r="GZ27" i="29"/>
  <c r="HA27" i="29"/>
  <c r="HB27" i="29"/>
  <c r="HC27" i="29"/>
  <c r="HD27" i="29"/>
  <c r="HE27" i="29"/>
  <c r="HF27" i="29"/>
  <c r="HG27" i="29"/>
  <c r="HH27" i="29"/>
  <c r="HI27" i="29"/>
  <c r="HJ27" i="29"/>
  <c r="HK27" i="29"/>
  <c r="HL27" i="29"/>
  <c r="HM27" i="29"/>
  <c r="HN27" i="29"/>
  <c r="HO27" i="29"/>
  <c r="HP27" i="29"/>
  <c r="FY18" i="29"/>
  <c r="FY19" i="29"/>
  <c r="FY20" i="29"/>
  <c r="K21" i="30" s="1"/>
  <c r="AZ20" i="36" s="1"/>
  <c r="FY21" i="29"/>
  <c r="FY14" i="29"/>
  <c r="FY15" i="29"/>
  <c r="K16" i="30" s="1"/>
  <c r="AX13" i="29"/>
  <c r="H14" i="30" s="1"/>
  <c r="D13" i="29"/>
  <c r="G14" i="30" s="1"/>
  <c r="AX5" i="29"/>
  <c r="H7" i="30" s="1"/>
  <c r="HP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AJ12" i="29"/>
  <c r="AK12" i="29"/>
  <c r="AM12" i="29"/>
  <c r="AN12" i="29"/>
  <c r="AP12" i="29"/>
  <c r="AQ12" i="29"/>
  <c r="AR12" i="29"/>
  <c r="AS12" i="29"/>
  <c r="AT12" i="29"/>
  <c r="AU12" i="29"/>
  <c r="AV12" i="29"/>
  <c r="AW12" i="29"/>
  <c r="AY12" i="29"/>
  <c r="AZ12" i="29"/>
  <c r="BA12" i="29"/>
  <c r="BB12" i="29"/>
  <c r="BC12" i="29"/>
  <c r="BD12" i="29"/>
  <c r="BE12" i="29"/>
  <c r="BF12" i="29"/>
  <c r="BG12" i="29"/>
  <c r="BH12" i="29"/>
  <c r="BI12" i="29"/>
  <c r="BJ12" i="29"/>
  <c r="BK12" i="29"/>
  <c r="BL12" i="29"/>
  <c r="BM12" i="29"/>
  <c r="BN12" i="29"/>
  <c r="BO12" i="29"/>
  <c r="BP12" i="29"/>
  <c r="BQ12" i="29"/>
  <c r="BR12" i="29"/>
  <c r="BS12" i="29"/>
  <c r="BT12" i="29"/>
  <c r="BU12" i="29"/>
  <c r="BV12" i="29"/>
  <c r="BW12" i="29"/>
  <c r="BX12" i="29"/>
  <c r="BY12" i="29"/>
  <c r="BZ12" i="29"/>
  <c r="CA12" i="29"/>
  <c r="CB12" i="29"/>
  <c r="CC12" i="29"/>
  <c r="CD12" i="29"/>
  <c r="CE12" i="29"/>
  <c r="CF12" i="29"/>
  <c r="CG12" i="29"/>
  <c r="CH12" i="29"/>
  <c r="CI12" i="29"/>
  <c r="CJ12" i="29"/>
  <c r="CK12" i="29"/>
  <c r="CL12" i="29"/>
  <c r="CM12" i="29"/>
  <c r="CN12" i="29"/>
  <c r="CP12" i="29"/>
  <c r="CQ12" i="29"/>
  <c r="CR12" i="29"/>
  <c r="CS12" i="29"/>
  <c r="CT12" i="29"/>
  <c r="CU12" i="29"/>
  <c r="CV12" i="29"/>
  <c r="CW12" i="29"/>
  <c r="CX12" i="29"/>
  <c r="CY12" i="29"/>
  <c r="CZ12" i="29"/>
  <c r="DA12" i="29"/>
  <c r="DB12" i="29"/>
  <c r="DC12" i="29"/>
  <c r="DD12" i="29"/>
  <c r="DE12" i="29"/>
  <c r="DF12" i="29"/>
  <c r="DG12" i="29"/>
  <c r="DH12" i="29"/>
  <c r="DI12" i="29"/>
  <c r="DJ12" i="29"/>
  <c r="DK12" i="29"/>
  <c r="DL12" i="29"/>
  <c r="DN12" i="29"/>
  <c r="DO12" i="29"/>
  <c r="DP12" i="29"/>
  <c r="DQ12" i="29"/>
  <c r="DR12" i="29"/>
  <c r="DS12" i="29"/>
  <c r="DT12" i="29"/>
  <c r="DU12" i="29"/>
  <c r="DV12" i="29"/>
  <c r="DW12" i="29"/>
  <c r="DX12" i="29"/>
  <c r="DY12" i="29"/>
  <c r="DZ12" i="29"/>
  <c r="EA12" i="29"/>
  <c r="EB12" i="29"/>
  <c r="EC12" i="29"/>
  <c r="ED12" i="29"/>
  <c r="EE12" i="29"/>
  <c r="EF12" i="29"/>
  <c r="EH12" i="29"/>
  <c r="EI12" i="29"/>
  <c r="EJ12" i="29"/>
  <c r="EK12" i="29"/>
  <c r="EL12" i="29"/>
  <c r="EM12" i="29"/>
  <c r="EN12" i="29"/>
  <c r="EO12" i="29"/>
  <c r="EP12" i="29"/>
  <c r="EQ12" i="29"/>
  <c r="ER12" i="29"/>
  <c r="ES12" i="29"/>
  <c r="ET12" i="29"/>
  <c r="EU12" i="29"/>
  <c r="EV12" i="29"/>
  <c r="EW12" i="29"/>
  <c r="EX12" i="29"/>
  <c r="EY12" i="29"/>
  <c r="EZ12" i="29"/>
  <c r="FA12" i="29"/>
  <c r="FB12" i="29"/>
  <c r="FC12" i="29"/>
  <c r="FD12" i="29"/>
  <c r="FF12" i="29"/>
  <c r="FG12" i="29"/>
  <c r="FH12" i="29"/>
  <c r="FI12" i="29"/>
  <c r="FJ12" i="29"/>
  <c r="FK12" i="29"/>
  <c r="FL12" i="29"/>
  <c r="FM12" i="29"/>
  <c r="FN12" i="29"/>
  <c r="FO12" i="29"/>
  <c r="FP12" i="29"/>
  <c r="FQ12" i="29"/>
  <c r="FR12" i="29"/>
  <c r="FS12" i="29"/>
  <c r="FT12" i="29"/>
  <c r="FU12" i="29"/>
  <c r="FV12" i="29"/>
  <c r="FW12" i="29"/>
  <c r="FX12" i="29"/>
  <c r="FZ12" i="29"/>
  <c r="GA12" i="29"/>
  <c r="GB12" i="29"/>
  <c r="GC12" i="29"/>
  <c r="GD12" i="29"/>
  <c r="GE12" i="29"/>
  <c r="GF12" i="29"/>
  <c r="GG12" i="29"/>
  <c r="GH12" i="29"/>
  <c r="GI12" i="29"/>
  <c r="GJ12" i="29"/>
  <c r="GK12" i="29"/>
  <c r="GL12" i="29"/>
  <c r="GM12" i="29"/>
  <c r="GN12" i="29"/>
  <c r="GO12" i="29"/>
  <c r="GP12" i="29"/>
  <c r="GQ12" i="29"/>
  <c r="GR12" i="29"/>
  <c r="GS12" i="29"/>
  <c r="GT12" i="29"/>
  <c r="GU12" i="29"/>
  <c r="GV12" i="29"/>
  <c r="GX12" i="29"/>
  <c r="GY12" i="29"/>
  <c r="GZ12" i="29"/>
  <c r="HA12" i="29"/>
  <c r="HB12" i="29"/>
  <c r="HC12" i="29"/>
  <c r="HD12" i="29"/>
  <c r="HE12" i="29"/>
  <c r="HF12" i="29"/>
  <c r="HG12" i="29"/>
  <c r="HH12" i="29"/>
  <c r="HI12" i="29"/>
  <c r="HJ12" i="29"/>
  <c r="HK12" i="29"/>
  <c r="HL12" i="29"/>
  <c r="HM12" i="29"/>
  <c r="HN12" i="29"/>
  <c r="HO12" i="29"/>
  <c r="H13" i="30" l="1"/>
  <c r="D16" i="36"/>
  <c r="P12" i="36"/>
  <c r="D12" i="36"/>
  <c r="G17" i="30"/>
  <c r="AZ15" i="36"/>
  <c r="H18" i="33"/>
  <c r="Q18" i="33" s="1"/>
  <c r="K20" i="30"/>
  <c r="AZ19" i="36" s="1"/>
  <c r="AB15" i="36"/>
  <c r="F18" i="33"/>
  <c r="O18" i="33" s="1"/>
  <c r="I20" i="30"/>
  <c r="AB19" i="36" s="1"/>
  <c r="AN15" i="36"/>
  <c r="G18" i="33"/>
  <c r="P18" i="33" s="1"/>
  <c r="J20" i="30"/>
  <c r="AN19" i="36" s="1"/>
  <c r="H6" i="30"/>
  <c r="P5" i="36"/>
  <c r="P4" i="36" s="1"/>
  <c r="AZ14" i="36"/>
  <c r="H17" i="33"/>
  <c r="Q17" i="33" s="1"/>
  <c r="AB14" i="36"/>
  <c r="AB12" i="36" s="1"/>
  <c r="O17" i="33"/>
  <c r="AN14" i="36"/>
  <c r="AN12" i="36" s="1"/>
  <c r="G17" i="33"/>
  <c r="P17" i="33" s="1"/>
  <c r="I30" i="30"/>
  <c r="F26" i="33" s="1"/>
  <c r="O26" i="33" s="1"/>
  <c r="J30" i="30"/>
  <c r="G26" i="33" s="1"/>
  <c r="P26" i="33" s="1"/>
  <c r="P16" i="36"/>
  <c r="K22" i="30"/>
  <c r="AZ21" i="36" s="1"/>
  <c r="J22" i="30"/>
  <c r="AN21" i="36" s="1"/>
  <c r="I22" i="30"/>
  <c r="AB21" i="36" s="1"/>
  <c r="K19" i="30"/>
  <c r="H21" i="33" s="1"/>
  <c r="Q21" i="33" s="1"/>
  <c r="J19" i="30"/>
  <c r="G21" i="33" s="1"/>
  <c r="P21" i="33" s="1"/>
  <c r="I19" i="30"/>
  <c r="F21" i="33" s="1"/>
  <c r="O21" i="33" s="1"/>
  <c r="H34" i="30"/>
  <c r="H33" i="30" s="1"/>
  <c r="AX30" i="29"/>
  <c r="G13" i="30"/>
  <c r="F37" i="33"/>
  <c r="H37" i="33"/>
  <c r="G37" i="33"/>
  <c r="D16" i="29"/>
  <c r="AX4" i="29"/>
  <c r="AX12" i="29"/>
  <c r="D12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AG10" i="29"/>
  <c r="AH10" i="29"/>
  <c r="AJ10" i="29"/>
  <c r="AK10" i="29"/>
  <c r="AM10" i="29"/>
  <c r="AN10" i="29"/>
  <c r="AP10" i="29"/>
  <c r="AQ10" i="29"/>
  <c r="AR10" i="29"/>
  <c r="AS10" i="29"/>
  <c r="AT10" i="29"/>
  <c r="AU10" i="29"/>
  <c r="AV10" i="29"/>
  <c r="AW10" i="29"/>
  <c r="AY10" i="29"/>
  <c r="AZ10" i="29"/>
  <c r="BA10" i="29"/>
  <c r="BB10" i="29"/>
  <c r="BC10" i="29"/>
  <c r="BD10" i="29"/>
  <c r="BE10" i="29"/>
  <c r="BF10" i="29"/>
  <c r="BG10" i="29"/>
  <c r="BH10" i="29"/>
  <c r="BI10" i="29"/>
  <c r="BJ10" i="29"/>
  <c r="BK10" i="29"/>
  <c r="BL10" i="29"/>
  <c r="BM10" i="29"/>
  <c r="BN10" i="29"/>
  <c r="BO10" i="29"/>
  <c r="BP10" i="29"/>
  <c r="BQ10" i="29"/>
  <c r="BR10" i="29"/>
  <c r="BS10" i="29"/>
  <c r="BT10" i="29"/>
  <c r="BU10" i="29"/>
  <c r="BV10" i="29"/>
  <c r="BW10" i="29"/>
  <c r="BX10" i="29"/>
  <c r="BY10" i="29"/>
  <c r="BZ10" i="29"/>
  <c r="CA10" i="29"/>
  <c r="CB10" i="29"/>
  <c r="CC10" i="29"/>
  <c r="CD10" i="29"/>
  <c r="CE10" i="29"/>
  <c r="CF10" i="29"/>
  <c r="CG10" i="29"/>
  <c r="CH10" i="29"/>
  <c r="CI10" i="29"/>
  <c r="CJ10" i="29"/>
  <c r="CK10" i="29"/>
  <c r="CL10" i="29"/>
  <c r="CM10" i="29"/>
  <c r="CN10" i="29"/>
  <c r="CP10" i="29"/>
  <c r="CQ10" i="29"/>
  <c r="CR10" i="29"/>
  <c r="CS10" i="29"/>
  <c r="CT10" i="29"/>
  <c r="CU10" i="29"/>
  <c r="CV10" i="29"/>
  <c r="CW10" i="29"/>
  <c r="CX10" i="29"/>
  <c r="CY10" i="29"/>
  <c r="CZ10" i="29"/>
  <c r="DA10" i="29"/>
  <c r="DB10" i="29"/>
  <c r="DC10" i="29"/>
  <c r="DD10" i="29"/>
  <c r="DE10" i="29"/>
  <c r="DF10" i="29"/>
  <c r="DG10" i="29"/>
  <c r="DH10" i="29"/>
  <c r="DI10" i="29"/>
  <c r="DJ10" i="29"/>
  <c r="DK10" i="29"/>
  <c r="DL10" i="29"/>
  <c r="DN10" i="29"/>
  <c r="DO10" i="29"/>
  <c r="DP10" i="29"/>
  <c r="DQ10" i="29"/>
  <c r="DR10" i="29"/>
  <c r="DS10" i="29"/>
  <c r="DT10" i="29"/>
  <c r="DU10" i="29"/>
  <c r="DV10" i="29"/>
  <c r="DW10" i="29"/>
  <c r="DX10" i="29"/>
  <c r="DY10" i="29"/>
  <c r="DZ10" i="29"/>
  <c r="EA10" i="29"/>
  <c r="EB10" i="29"/>
  <c r="EC10" i="29"/>
  <c r="ED10" i="29"/>
  <c r="EE10" i="29"/>
  <c r="EF10" i="29"/>
  <c r="EH10" i="29"/>
  <c r="EI10" i="29"/>
  <c r="EJ10" i="29"/>
  <c r="EK10" i="29"/>
  <c r="EL10" i="29"/>
  <c r="EM10" i="29"/>
  <c r="EN10" i="29"/>
  <c r="EO10" i="29"/>
  <c r="EP10" i="29"/>
  <c r="EQ10" i="29"/>
  <c r="ER10" i="29"/>
  <c r="ES10" i="29"/>
  <c r="ET10" i="29"/>
  <c r="EU10" i="29"/>
  <c r="EV10" i="29"/>
  <c r="EW10" i="29"/>
  <c r="EX10" i="29"/>
  <c r="EY10" i="29"/>
  <c r="EZ10" i="29"/>
  <c r="FA10" i="29"/>
  <c r="FB10" i="29"/>
  <c r="FC10" i="29"/>
  <c r="FD10" i="29"/>
  <c r="FF10" i="29"/>
  <c r="FG10" i="29"/>
  <c r="FH10" i="29"/>
  <c r="FI10" i="29"/>
  <c r="FJ10" i="29"/>
  <c r="FK10" i="29"/>
  <c r="FL10" i="29"/>
  <c r="FM10" i="29"/>
  <c r="FN10" i="29"/>
  <c r="FO10" i="29"/>
  <c r="FP10" i="29"/>
  <c r="FQ10" i="29"/>
  <c r="FR10" i="29"/>
  <c r="FS10" i="29"/>
  <c r="FT10" i="29"/>
  <c r="FU10" i="29"/>
  <c r="FV10" i="29"/>
  <c r="FW10" i="29"/>
  <c r="FX10" i="29"/>
  <c r="FZ10" i="29"/>
  <c r="GA10" i="29"/>
  <c r="GB10" i="29"/>
  <c r="GC10" i="29"/>
  <c r="GD10" i="29"/>
  <c r="GE10" i="29"/>
  <c r="GF10" i="29"/>
  <c r="GG10" i="29"/>
  <c r="GH10" i="29"/>
  <c r="GI10" i="29"/>
  <c r="GJ10" i="29"/>
  <c r="GK10" i="29"/>
  <c r="GL10" i="29"/>
  <c r="GM10" i="29"/>
  <c r="GN10" i="29"/>
  <c r="GO10" i="29"/>
  <c r="GP10" i="29"/>
  <c r="GQ10" i="29"/>
  <c r="GR10" i="29"/>
  <c r="GS10" i="29"/>
  <c r="GT10" i="29"/>
  <c r="GU10" i="29"/>
  <c r="GV10" i="29"/>
  <c r="GX10" i="29"/>
  <c r="GY10" i="29"/>
  <c r="GZ10" i="29"/>
  <c r="HA10" i="29"/>
  <c r="HB10" i="29"/>
  <c r="HC10" i="29"/>
  <c r="HD10" i="29"/>
  <c r="HE10" i="29"/>
  <c r="HF10" i="29"/>
  <c r="HG10" i="29"/>
  <c r="HH10" i="29"/>
  <c r="HI10" i="29"/>
  <c r="HJ10" i="29"/>
  <c r="HK10" i="29"/>
  <c r="HL10" i="29"/>
  <c r="HM10" i="29"/>
  <c r="HN10" i="29"/>
  <c r="HO10" i="29"/>
  <c r="HP10" i="29"/>
  <c r="AZ12" i="36" l="1"/>
  <c r="AN16" i="36"/>
  <c r="G22" i="33"/>
  <c r="P22" i="33" s="1"/>
  <c r="F22" i="33"/>
  <c r="O22" i="33" s="1"/>
  <c r="H22" i="33"/>
  <c r="Q22" i="33" s="1"/>
  <c r="G23" i="33"/>
  <c r="P23" i="33" s="1"/>
  <c r="AB16" i="36"/>
  <c r="AZ16" i="36"/>
  <c r="F23" i="33"/>
  <c r="O23" i="33" s="1"/>
  <c r="H23" i="33"/>
  <c r="Q23" i="33" s="1"/>
  <c r="P49" i="36"/>
  <c r="Q37" i="33"/>
  <c r="Q36" i="33" s="1"/>
  <c r="O37" i="33"/>
  <c r="O36" i="33" s="1"/>
  <c r="P37" i="33"/>
  <c r="P36" i="33" s="1"/>
  <c r="F33" i="33"/>
  <c r="O33" i="33" s="1"/>
  <c r="G33" i="33"/>
  <c r="P33" i="33" s="1"/>
  <c r="H33" i="33"/>
  <c r="Q33" i="33" s="1"/>
  <c r="G36" i="33" l="1"/>
  <c r="H36" i="33"/>
  <c r="F36" i="33"/>
  <c r="D35" i="29" l="1"/>
  <c r="G38" i="30" s="1"/>
  <c r="FY32" i="29"/>
  <c r="K35" i="30" s="1"/>
  <c r="H31" i="33" s="1"/>
  <c r="Q31" i="33" s="1"/>
  <c r="FY31" i="29"/>
  <c r="EG31" i="29"/>
  <c r="EG30" i="29" s="1"/>
  <c r="CO31" i="29"/>
  <c r="CO30" i="29" s="1"/>
  <c r="D31" i="29"/>
  <c r="FY29" i="29"/>
  <c r="FY28" i="29"/>
  <c r="EG28" i="29"/>
  <c r="CO28" i="29"/>
  <c r="AX28" i="29"/>
  <c r="H29" i="30" s="1"/>
  <c r="D29" i="29"/>
  <c r="G30" i="30" s="1"/>
  <c r="D28" i="29"/>
  <c r="G29" i="30" s="1"/>
  <c r="K30" i="30" l="1"/>
  <c r="H26" i="33" s="1"/>
  <c r="Q26" i="33" s="1"/>
  <c r="K34" i="30"/>
  <c r="H30" i="33" s="1"/>
  <c r="FY30" i="29"/>
  <c r="G34" i="30"/>
  <c r="G33" i="30" s="1"/>
  <c r="D30" i="29"/>
  <c r="G28" i="30"/>
  <c r="D34" i="29"/>
  <c r="G37" i="30"/>
  <c r="AX27" i="29"/>
  <c r="H28" i="30"/>
  <c r="J34" i="30"/>
  <c r="I34" i="30"/>
  <c r="F30" i="33" s="1"/>
  <c r="O30" i="33" s="1"/>
  <c r="K28" i="30"/>
  <c r="H25" i="33"/>
  <c r="EG27" i="29"/>
  <c r="CO27" i="29"/>
  <c r="FY27" i="29"/>
  <c r="D27" i="29"/>
  <c r="FY17" i="29"/>
  <c r="K18" i="30" s="1"/>
  <c r="K17" i="30" s="1"/>
  <c r="EG17" i="29"/>
  <c r="J18" i="30" s="1"/>
  <c r="J17" i="30" s="1"/>
  <c r="CO17" i="29"/>
  <c r="AX17" i="29"/>
  <c r="CO13" i="29"/>
  <c r="FY13" i="29"/>
  <c r="EG13" i="29"/>
  <c r="FY11" i="29"/>
  <c r="EG11" i="29"/>
  <c r="CO11" i="29"/>
  <c r="AX11" i="29"/>
  <c r="D11" i="29"/>
  <c r="FY5" i="29"/>
  <c r="K7" i="30" s="1"/>
  <c r="EG5" i="29"/>
  <c r="CO5" i="29"/>
  <c r="D5" i="29"/>
  <c r="G7" i="30" s="1"/>
  <c r="D5" i="36" s="1"/>
  <c r="D4" i="36" s="1"/>
  <c r="D49" i="36" s="1"/>
  <c r="CO10" i="29" l="1"/>
  <c r="I12" i="30"/>
  <c r="EG10" i="29"/>
  <c r="J12" i="30"/>
  <c r="CO12" i="29"/>
  <c r="I14" i="30"/>
  <c r="FY10" i="29"/>
  <c r="K12" i="30"/>
  <c r="H18" i="30"/>
  <c r="H17" i="30" s="1"/>
  <c r="AX16" i="29"/>
  <c r="AX10" i="29"/>
  <c r="H12" i="30"/>
  <c r="H11" i="30" s="1"/>
  <c r="EG12" i="29"/>
  <c r="J14" i="30"/>
  <c r="I18" i="30"/>
  <c r="I17" i="30" s="1"/>
  <c r="CO16" i="29"/>
  <c r="FY12" i="29"/>
  <c r="K14" i="30"/>
  <c r="K6" i="30"/>
  <c r="H10" i="33"/>
  <c r="AZ5" i="36"/>
  <c r="AZ4" i="36" s="1"/>
  <c r="AZ49" i="36" s="1"/>
  <c r="H24" i="33"/>
  <c r="Q24" i="33" s="1"/>
  <c r="Q25" i="33"/>
  <c r="H29" i="33"/>
  <c r="Q29" i="33" s="1"/>
  <c r="Q30" i="33"/>
  <c r="K33" i="30"/>
  <c r="F20" i="33"/>
  <c r="CO4" i="29"/>
  <c r="CO54" i="29" s="1"/>
  <c r="I7" i="30"/>
  <c r="F10" i="33" s="1"/>
  <c r="EG4" i="29"/>
  <c r="J7" i="30"/>
  <c r="D4" i="29"/>
  <c r="G6" i="30"/>
  <c r="J33" i="30"/>
  <c r="G30" i="33"/>
  <c r="I33" i="30"/>
  <c r="F29" i="33"/>
  <c r="O29" i="33" s="1"/>
  <c r="J28" i="30"/>
  <c r="G25" i="33"/>
  <c r="F25" i="33"/>
  <c r="I28" i="30"/>
  <c r="D10" i="29"/>
  <c r="G12" i="30"/>
  <c r="G11" i="30" s="1"/>
  <c r="FY16" i="29"/>
  <c r="EG16" i="29"/>
  <c r="FY4" i="29"/>
  <c r="EG54" i="29" l="1"/>
  <c r="FY54" i="29"/>
  <c r="AX54" i="29"/>
  <c r="D54" i="29"/>
  <c r="H14" i="33"/>
  <c r="K11" i="30"/>
  <c r="G14" i="33"/>
  <c r="J11" i="30"/>
  <c r="K13" i="30"/>
  <c r="H16" i="33"/>
  <c r="J13" i="30"/>
  <c r="G16" i="33"/>
  <c r="F16" i="33"/>
  <c r="I13" i="30"/>
  <c r="F14" i="33"/>
  <c r="I11" i="30"/>
  <c r="G5" i="30"/>
  <c r="H5" i="30"/>
  <c r="Q10" i="33"/>
  <c r="H9" i="33"/>
  <c r="J6" i="30"/>
  <c r="G10" i="33"/>
  <c r="AN5" i="36"/>
  <c r="AN4" i="36" s="1"/>
  <c r="AN49" i="36" s="1"/>
  <c r="I6" i="30"/>
  <c r="O10" i="33"/>
  <c r="AB5" i="36"/>
  <c r="AB4" i="36" s="1"/>
  <c r="AB49" i="36" s="1"/>
  <c r="F24" i="33"/>
  <c r="O24" i="33" s="1"/>
  <c r="O25" i="33"/>
  <c r="G24" i="33"/>
  <c r="P24" i="33" s="1"/>
  <c r="P25" i="33"/>
  <c r="G29" i="33"/>
  <c r="P29" i="33" s="1"/>
  <c r="P30" i="33"/>
  <c r="F19" i="33"/>
  <c r="O20" i="33"/>
  <c r="N7" i="30"/>
  <c r="H20" i="33"/>
  <c r="Q20" i="33" s="1"/>
  <c r="G20" i="33"/>
  <c r="P20" i="33" s="1"/>
  <c r="N9" i="30" l="1"/>
  <c r="K5" i="30"/>
  <c r="N10" i="30"/>
  <c r="J5" i="30"/>
  <c r="I5" i="30"/>
  <c r="Q16" i="33"/>
  <c r="H15" i="33"/>
  <c r="Q15" i="33" s="1"/>
  <c r="P14" i="33"/>
  <c r="G13" i="33"/>
  <c r="P13" i="33" s="1"/>
  <c r="O16" i="33"/>
  <c r="F15" i="33"/>
  <c r="O15" i="33" s="1"/>
  <c r="Q9" i="33"/>
  <c r="P16" i="33"/>
  <c r="G15" i="33"/>
  <c r="P15" i="33" s="1"/>
  <c r="Q14" i="33"/>
  <c r="H13" i="33"/>
  <c r="Q13" i="33" s="1"/>
  <c r="O14" i="33"/>
  <c r="F13" i="33"/>
  <c r="O13" i="33" s="1"/>
  <c r="T22" i="33"/>
  <c r="O19" i="33"/>
  <c r="P10" i="33"/>
  <c r="G9" i="33"/>
  <c r="N8" i="30"/>
  <c r="F9" i="33"/>
  <c r="F67" i="33" s="1"/>
  <c r="G19" i="33"/>
  <c r="P19" i="33" s="1"/>
  <c r="H19" i="33"/>
  <c r="Q19" i="33" s="1"/>
  <c r="H67" i="33" l="1"/>
  <c r="P9" i="33"/>
  <c r="G67" i="33"/>
  <c r="O67" i="33"/>
  <c r="O9" i="33"/>
  <c r="P67" i="33" l="1"/>
  <c r="Q67" i="33"/>
</calcChain>
</file>

<file path=xl/sharedStrings.xml><?xml version="1.0" encoding="utf-8"?>
<sst xmlns="http://schemas.openxmlformats.org/spreadsheetml/2006/main" count="640" uniqueCount="157">
  <si>
    <t>Ընդամենը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</si>
  <si>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</si>
  <si>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Ծրագրային դասիչը</t>
  </si>
  <si>
    <t>Ծրագիր /Միջոցառում</t>
  </si>
  <si>
    <t>Դատական և հանրային պաշտպանություն</t>
  </si>
  <si>
    <t>Փորձաքննությունների ծառայությունների տրամադրում</t>
  </si>
  <si>
    <t>Գործառական դասակարգման</t>
  </si>
  <si>
    <t>Բաժին</t>
  </si>
  <si>
    <t xml:space="preserve">Խումբ </t>
  </si>
  <si>
    <t>Դաս</t>
  </si>
  <si>
    <t>X</t>
  </si>
  <si>
    <t>01</t>
  </si>
  <si>
    <t>06</t>
  </si>
  <si>
    <t>Հավելված N 10. Ամփոփ ֆինանսական պահանջներ ՄԺԾԾ ժամանակահատվածի համար</t>
  </si>
  <si>
    <t>(հազ. դրամ)</t>
  </si>
  <si>
    <t>Ծրագրի/միջոցառման անվանումը</t>
  </si>
  <si>
    <t>Նոր նախաձեռնություններ</t>
  </si>
  <si>
    <t>(հազ. դրամ) (+)</t>
  </si>
  <si>
    <t>Ծրագիր</t>
  </si>
  <si>
    <t>Միջոցառում</t>
  </si>
  <si>
    <t>Պարտադիր ծախսերին դասվող միջոցառումներ</t>
  </si>
  <si>
    <t>Հայեցողական ծախսերին դասվող միջոցառումներ (շարունակական բնույթի)</t>
  </si>
  <si>
    <t>Հայեցողական ծախսերին դասվող այլ միջոցառումներ</t>
  </si>
  <si>
    <t xml:space="preserve">Գոյություն ունեցող պարտավորությունների  գծով հաշվարկված (ճշգրտված) ծախսերը </t>
  </si>
  <si>
    <t>Ծախսային խնայողության գծով ամփոփ առաջարկը</t>
  </si>
  <si>
    <t>(հազ. դրամ) (-)</t>
  </si>
  <si>
    <t xml:space="preserve">Միջոցառման գծով ամփոփ ծախսերը </t>
  </si>
  <si>
    <t>4111.Աշխատողների աշխատավարձեր և հավելավճարներ</t>
  </si>
  <si>
    <t>4112.Պարգևատրումներ, դրամական խրախուսումներ և հատուկ վճարներ</t>
  </si>
  <si>
    <t xml:space="preserve">4113.Քաղաքացիական, դատական և պետական ծառայողների պարգևատրում </t>
  </si>
  <si>
    <t>4212.Էներգետիկ ծառայություններ</t>
  </si>
  <si>
    <t>4213.Կոմունալ ծառայություններ</t>
  </si>
  <si>
    <t>4214Կապի ծառայություններ</t>
  </si>
  <si>
    <t>4215.Ապահովագրական ծախսեր</t>
  </si>
  <si>
    <t>4216.Գույքի և սարքավորումների վարձակալություն</t>
  </si>
  <si>
    <t>4221.Ներքին  գործուղումներ</t>
  </si>
  <si>
    <t>4231.Վարչական ծառայություններ</t>
  </si>
  <si>
    <t>4232.Համակարգչային ծառայություններ</t>
  </si>
  <si>
    <t>4234.Տեղեկատվական ծառայություններ</t>
  </si>
  <si>
    <t>4235.Կառավարչական ծառայություններ</t>
  </si>
  <si>
    <t>4237.Ներկայացուցչական  ծախսեր</t>
  </si>
  <si>
    <t>4239.Ընդհանուր բնույթի այլ ծառայություններ</t>
  </si>
  <si>
    <t>4241.Մասնագիտական ծառայություններ</t>
  </si>
  <si>
    <t>4251.Շենքերի և կառույցների ընթացիկ նորոգում և պահպանում</t>
  </si>
  <si>
    <t>4252Մեքենաների և սարքավորումների ընթացիկ նորոգում և պահպանում</t>
  </si>
  <si>
    <t>4261.Գրասենյակային նյութեր և հագուստ</t>
  </si>
  <si>
    <t>4222.Արտասահմանյան գործուղումների գծով ծախսեր</t>
  </si>
  <si>
    <t>4236.Կենցաղային և հանրային սննդի ծառայություններ</t>
  </si>
  <si>
    <t>4264.Տրանսպորտային նյութեր</t>
  </si>
  <si>
    <t>4266.Առողջապահական և լաբորատոր նյութեր</t>
  </si>
  <si>
    <t xml:space="preserve">4267.Կենցաղային և հանրային սննդի նյութեր </t>
  </si>
  <si>
    <t>4269.Հատուկ նպատակային այլ նյութեր</t>
  </si>
  <si>
    <t>4621.Ընթացիկ դրամաշնորհներ միջազգային կազմակերպություններին</t>
  </si>
  <si>
    <t>4637Ընթացիկ դրամաշնորհներ պետական ոչ առևտրային կազմակերպություններին</t>
  </si>
  <si>
    <t>4638Ընթացիկ դրամաշնորհներ պետական և համայնքային  առևտրային կազմակերպություններին</t>
  </si>
  <si>
    <t>4729.Այլ նպաստներ բյուջեից</t>
  </si>
  <si>
    <t>4823Պարտադիր վճարներր</t>
  </si>
  <si>
    <t>4861.Այլ  ծախսեր</t>
  </si>
  <si>
    <t>4891.Պահուստային միջոցներ</t>
  </si>
  <si>
    <t>5112.Շենքերի և շինությունների կառուցում</t>
  </si>
  <si>
    <t>5113 Շենքերի և շինությունների կապիտալ վերանորոգում</t>
  </si>
  <si>
    <t xml:space="preserve">5121. Տրանսպորտային սարքավորումներ </t>
  </si>
  <si>
    <t>5122.Վարչական սարքավորումներ</t>
  </si>
  <si>
    <t>5129 ²Այլ մեքենաներ և սարքավորւմներ</t>
  </si>
  <si>
    <t>5134. Մախագծահետազոտական ծախսեր</t>
  </si>
  <si>
    <t>Քրեակատարողական հիմնարկներում պահվող ազատազրկվածներին բժշկական ծառայությամբ ապահովում</t>
  </si>
  <si>
    <t>Արդարադատության ոլորտում քաղաքականության  մշակում, ծրագրերի համակարգում, խորհրդատվության և մոնիտորինգի իրականացում</t>
  </si>
  <si>
    <t>Անձնական տվյալների պաշտպանության իրականացում</t>
  </si>
  <si>
    <t>ՀՀ արդարադատության նախարարության տեխնիկական հագեցվածության ապահովում</t>
  </si>
  <si>
    <t>Քաղաքացիական կացության ակտերի գրանցում"</t>
  </si>
  <si>
    <t>Քաղաքացիական կացության ակտերի գրանցման ծառայությունների տրամադրում</t>
  </si>
  <si>
    <t>Հանրային պաշտպանության ծառայություններ</t>
  </si>
  <si>
    <t>Քրեակատարողական ծառայություններ</t>
  </si>
  <si>
    <t xml:space="preserve">Քրեակատարողական ծառայություններ </t>
  </si>
  <si>
    <t>Դեղորայքով ապահովում կալանավայրերում պահվող ազատազրկվածներին</t>
  </si>
  <si>
    <t>Պրոբացիայի ծառայություններ</t>
  </si>
  <si>
    <t xml:space="preserve">Իրավախախտում կատարած անձանց գեղագիտական դաստիարակության և կրթական ծրագրերի իրականացում </t>
  </si>
  <si>
    <t>ՀՀ արդարադատության նախարարության  պրոբացիայի ծաառայության տեխնիկական հագեցվածության ապահովում</t>
  </si>
  <si>
    <t>Իրավական իրազեկում և տեղեկատվության ապահովում</t>
  </si>
  <si>
    <t>Հրատարակչական,տեղեկատվական և տպագրական ծառայություններ</t>
  </si>
  <si>
    <t>Արդարադատության ոլորտում քաղաքականության,խորհրդատվության, մոնիտորինգի,գնման և աջակցության իրականացուÙ</t>
  </si>
  <si>
    <t>Թարգմանչական ծառայություններ</t>
  </si>
  <si>
    <t>Արդարադատության համակարգի աշխատակիցների վերապատրաստում և հատուկ ուսուցում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</si>
  <si>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</si>
  <si>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</si>
  <si>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Մասնագիտական վերապատրաստում անցնող ունկնդիրներին կրթաթոշակի տրամադրում</t>
  </si>
  <si>
    <t>Հարկադիր կատարման ծառայություններ</t>
  </si>
  <si>
    <t>Հարկադիր կատարման ենթակա ակտերի կատարումն ապահովող ծառայություններ</t>
  </si>
  <si>
    <t>Հարկադիր կատարման ծառայության տեխնիկական հագեցվածության բարելավում</t>
  </si>
  <si>
    <t xml:space="preserve">Աջակցություն օրենսդրության զարգացման և իրավական հետազոտությունների կենտրոնի գործունեությանը </t>
  </si>
  <si>
    <t>03</t>
  </si>
  <si>
    <t>02</t>
  </si>
  <si>
    <t>05</t>
  </si>
  <si>
    <t>07</t>
  </si>
  <si>
    <t>08</t>
  </si>
  <si>
    <t>09</t>
  </si>
  <si>
    <t>4727 կրթական, մշակութային և այլ նպաստներ բյուջեից</t>
  </si>
  <si>
    <t>4233 աշխատակազմի մասն. զարգաց. Ծառայություններ</t>
  </si>
  <si>
    <t>4217 Արտագերատեսչական ծախսեր</t>
  </si>
  <si>
    <t>4824Պետական հատվածի տարբեր մակարդակների կողմից միմյանց նկատմամաբ կիրառվող տույժեր</t>
  </si>
  <si>
    <r>
      <t>Հավելված N 5.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Բյուջետային ծրագրերի գծով ծախսերի բաշխումն ըստ բյուջետային ծախսերի գործառական դասակարգման տարրերի</t>
    </r>
  </si>
  <si>
    <t>Սնանկության գործերով կառավարչական  ծառայությունների ձեռքբերում</t>
  </si>
  <si>
    <t>Հավելված N 8. Բյուջետային ծրագրերի/միջոցառումների գծով ծախսերը՝ վարչատարածքային բաժանմամբ (ըստ մարզերի)</t>
  </si>
  <si>
    <t>Երևան</t>
  </si>
  <si>
    <t>Արագածոտն</t>
  </si>
  <si>
    <t>Արմավիր</t>
  </si>
  <si>
    <t>Կոտայք</t>
  </si>
  <si>
    <t>Լոռի</t>
  </si>
  <si>
    <t>Շիրակ</t>
  </si>
  <si>
    <t>Սյունիք</t>
  </si>
  <si>
    <t>Արարատ</t>
  </si>
  <si>
    <t>Գեղարքունիք</t>
  </si>
  <si>
    <t>Վայոց Ձոր</t>
  </si>
  <si>
    <t>Տավուշ</t>
  </si>
  <si>
    <t>Արդարադատության ոլորտում քաղաքականության,խորհրդատվության, մոնիտորինգի,գնման և աջակցության իրականացում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</si>
  <si>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</si>
  <si>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2023թ բյուջե (հազ. դրամ</t>
  </si>
  <si>
    <t>2023թ բյուջե (հազ. դրամ)</t>
  </si>
  <si>
    <t>2023թ</t>
  </si>
  <si>
    <t>ՀՀ արդարադատության նախարարության քրեակատարողական ծառայության կարողությունների զարգացում և տեխնիկական հագեցվածության ապահովում</t>
  </si>
  <si>
    <t>Արխիվային հավաքածուի պահպանություն,համալրում, հաշվառում,հանրության կողմից արխիվային նյութերի օգտագործման ապահովում</t>
  </si>
  <si>
    <t>Ազգային արխիվի ծրագիր</t>
  </si>
  <si>
    <t>2024թ բյուջե (հազ. դրամ</t>
  </si>
  <si>
    <t>4819 Նվիրատվություններ այլ շահույթ չհետապնդող կազմակերպություններին</t>
  </si>
  <si>
    <t>ՀՀ ԱՆ քրեակատարողական  հիմնարկների  շենքային պայմանների բարելավում</t>
  </si>
  <si>
    <t>4263.Վերապատրաստման և ուսուցման նյութեր</t>
  </si>
  <si>
    <t>2024թ բյուջե (հազ. դրամ)</t>
  </si>
  <si>
    <t>2024թ</t>
  </si>
  <si>
    <t>Ազգային ախիվի ծրագիր</t>
  </si>
  <si>
    <t>04</t>
  </si>
  <si>
    <t>Աղյուսակ 1.  Ծրագրերի և միջոցառումների գծով ամփոփ ֆինանսական պահանջներ 2022-2024 թթ համար</t>
  </si>
  <si>
    <t xml:space="preserve"> Դատավորների, դատախազների, դատավորների ու դատախազների  թեկնածուների ցուցակում գտնվող անձանց, դատական ծառայողների, դատախազության աշխատակազմում ծառայողների, դատական կարգադրիչների վերապատրաստման և հատուկ ուսուցման ծառայություններ</t>
  </si>
  <si>
    <t xml:space="preserve"> Հակակոռուպցիոն դատարանի շենքային պայմանների ապահովում</t>
  </si>
  <si>
    <t xml:space="preserve"> Հակակոռուպցիոն քաղաքականության մշակում,ծրագրերի համակարգում և մոնիտորինգի իրականացում</t>
  </si>
  <si>
    <t xml:space="preserve"> Հակակոռուպցիոն կոմիտեի շենքային պայմանների ապահովում</t>
  </si>
  <si>
    <t>1228 ծրագրի գծով ծախսերը նախատեսվում է իրականացնել արդարադատության ոլորտի բարեփոխումներին ուղղված բյուջետային աջակցության ծրագրով երկրորդ փուլում հատկացված  գումարների հաշվին</t>
  </si>
  <si>
    <t>2021թ փաստ. (հազ. դրամ)</t>
  </si>
  <si>
    <t>2022թ սպասվող (հազ. դրամ)</t>
  </si>
  <si>
    <t>2025թ բյուջե (հազ. դրամ</t>
  </si>
  <si>
    <t>2025թ բյուջե (հազ. դրամ)</t>
  </si>
  <si>
    <t>2025 թ բյուջե (հազ. դրամ)</t>
  </si>
  <si>
    <t>2025թ</t>
  </si>
  <si>
    <t>4831 Դատարանների կողմից նշանակված տույժեր և տուգանքներ</t>
  </si>
  <si>
    <t xml:space="preserve"> Հակակոռուպցիոն կոմիտեի տեխնիկական հագեցվածության ապահովում</t>
  </si>
  <si>
    <t xml:space="preserve"> Հակակոռուպցիոն դատարանի և վերաքննիչ հակակոռուպցիոն
դատարանի տեխնիկական հագեցվածության ապահովում </t>
  </si>
  <si>
    <t xml:space="preserve">Հակակոռուպցիոն կոմիտեի տրանսպորտային սարքավորումների
հագեցվածության ապահովում </t>
  </si>
  <si>
    <t xml:space="preserve"> Հակակոռուպցիոն դատարանի և վերաքննիչ հակակոռուպցիոն դատարանի տրանսպորտային սարքավորումների հագեցվածության
ապահովում </t>
  </si>
  <si>
    <t xml:space="preserve"> Էլեկտրոնային ռեսուրսների ստեղծման կամ արդիականացման
նախագծերի ապահովում</t>
  </si>
  <si>
    <t xml:space="preserve"> Բարձրագույն դատական խորհրդի տեխնիկական
հագեցվածության ապահովում</t>
  </si>
  <si>
    <t xml:space="preserve"> Վերաքննիչ հակակոռուպցիոնդատարանի բնականոն  գործունեության և Վերաքննիչ հակակոռուպցիոն դատարանիկողմից դատական պաշտպանության իրավունքի ապահովում  
</t>
  </si>
  <si>
    <t xml:space="preserve"> Հակակոռուպցիոն դատարանի բնականոն գործունեությանև Հակակոռուպցիոն դատարանի կողմից դատականպաշտպանության իրավունքի ապահովում </t>
  </si>
  <si>
    <t>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</si>
  <si>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>4655 Կապիտալ դրամաշնորհներ պետական և համայնքային  առևտրային կազմակերպություններին</t>
  </si>
  <si>
    <t xml:space="preserve"> Քրեակատարողական հիմնարկների օպտիմալացում, շենքային պայմանների բավարարում</t>
  </si>
  <si>
    <t xml:space="preserve"> 31005</t>
  </si>
  <si>
    <t xml:space="preserve"> Քրեակատարողական հիմնարկներում ազատությունից զրկված հաշմանդամություն ունեցող անձանց  պահման  մատչելի պայմանների ապահովում </t>
  </si>
  <si>
    <t xml:space="preserve"> Դատական իշխանության գործունեության ապահովում և իրականացում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</si>
</sst>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#,##0.0;\(##,##0.0\);\-"/>
    <numFmt numFmtId="166" formatCode="_(* #,##0_);_(* \(#,##0\);_(* &quot;-&quot;??_);_(@_)"/>
    <numFmt numFmtId="167" formatCode="_(* #,##0.0_);_(* \(#,##0.0\);_(* &quot;-&quot;??_);_(@_)"/>
  </numFmts>
  <fonts count="2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0"/>
      <color theme="1"/>
      <name val="Times New Roman"/>
      <family val="1"/>
    </font>
    <font>
      <sz val="8"/>
      <color theme="1"/>
      <name val="GHEA Grapalat"/>
      <family val="3"/>
    </font>
    <font>
      <sz val="10"/>
      <color theme="1"/>
      <name val="Sylfaen"/>
      <family val="1"/>
    </font>
    <font>
      <i/>
      <sz val="8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8"/>
      <name val="GHEA Grapalat"/>
      <family val="3"/>
    </font>
    <font>
      <sz val="8"/>
      <name val="GHEA Grapalat"/>
      <family val="2"/>
    </font>
    <font>
      <sz val="9"/>
      <name val="GHEA Grapalat"/>
      <family val="3"/>
    </font>
    <font>
      <i/>
      <sz val="9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8"/>
      <color theme="1"/>
      <name val="GHEA Grapalat"/>
      <family val="3"/>
    </font>
    <font>
      <sz val="9"/>
      <color theme="1"/>
      <name val="Sylfaen"/>
      <family val="1"/>
    </font>
    <font>
      <sz val="9"/>
      <color theme="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165" fontId="17" fillId="0" borderId="0" applyFill="0" applyBorder="0" applyProtection="0">
      <alignment horizontal="right" vertical="top"/>
    </xf>
    <xf numFmtId="0" fontId="20" fillId="0" borderId="0"/>
    <xf numFmtId="43" fontId="20" fillId="0" borderId="0" applyFont="0" applyFill="0" applyBorder="0" applyAlignment="0" applyProtection="0"/>
  </cellStyleXfs>
  <cellXfs count="365">
    <xf numFmtId="0" fontId="0" fillId="0" borderId="0" xfId="0"/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textRotation="90" wrapText="1"/>
    </xf>
    <xf numFmtId="164" fontId="7" fillId="3" borderId="31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9" fillId="4" borderId="0" xfId="0" applyFont="1" applyFill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4" borderId="31" xfId="0" applyFont="1" applyFill="1" applyBorder="1" applyAlignment="1">
      <alignment vertical="center" wrapText="1"/>
    </xf>
    <xf numFmtId="0" fontId="0" fillId="0" borderId="31" xfId="0" applyBorder="1"/>
    <xf numFmtId="164" fontId="7" fillId="8" borderId="1" xfId="0" applyNumberFormat="1" applyFont="1" applyFill="1" applyBorder="1" applyAlignment="1">
      <alignment horizontal="center" vertical="center" textRotation="90" wrapText="1"/>
    </xf>
    <xf numFmtId="0" fontId="11" fillId="8" borderId="6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164" fontId="12" fillId="0" borderId="0" xfId="0" applyNumberFormat="1" applyFont="1"/>
    <xf numFmtId="0" fontId="11" fillId="0" borderId="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6" fillId="0" borderId="0" xfId="0" applyFont="1"/>
    <xf numFmtId="0" fontId="6" fillId="2" borderId="31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left" vertical="center" textRotation="90" wrapText="1"/>
    </xf>
    <xf numFmtId="0" fontId="11" fillId="2" borderId="31" xfId="0" applyFont="1" applyFill="1" applyBorder="1" applyAlignment="1">
      <alignment horizontal="left" vertical="center" textRotation="90" wrapText="1"/>
    </xf>
    <xf numFmtId="0" fontId="16" fillId="4" borderId="3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0" borderId="31" xfId="0" applyNumberFormat="1" applyFont="1" applyBorder="1"/>
    <xf numFmtId="0" fontId="6" fillId="0" borderId="31" xfId="0" applyFont="1" applyBorder="1"/>
    <xf numFmtId="165" fontId="1" fillId="0" borderId="31" xfId="5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6" fillId="5" borderId="1" xfId="0" applyFont="1" applyFill="1" applyBorder="1"/>
    <xf numFmtId="164" fontId="6" fillId="5" borderId="1" xfId="0" applyNumberFormat="1" applyFont="1" applyFill="1" applyBorder="1"/>
    <xf numFmtId="164" fontId="1" fillId="0" borderId="31" xfId="5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5" fontId="1" fillId="4" borderId="31" xfId="5" applyNumberFormat="1" applyFont="1" applyFill="1" applyBorder="1" applyAlignment="1">
      <alignment horizontal="right" vertical="center"/>
    </xf>
    <xf numFmtId="164" fontId="6" fillId="0" borderId="1" xfId="0" applyNumberFormat="1" applyFont="1" applyBorder="1"/>
    <xf numFmtId="164" fontId="6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1" fillId="0" borderId="31" xfId="5" applyNumberFormat="1" applyFont="1" applyBorder="1" applyAlignment="1">
      <alignment horizontal="right" vertical="top"/>
    </xf>
    <xf numFmtId="0" fontId="6" fillId="4" borderId="31" xfId="0" applyFont="1" applyFill="1" applyBorder="1" applyAlignment="1">
      <alignment vertical="center"/>
    </xf>
    <xf numFmtId="164" fontId="6" fillId="4" borderId="31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center" vertical="center" textRotation="90" wrapText="1"/>
    </xf>
    <xf numFmtId="164" fontId="22" fillId="8" borderId="1" xfId="0" applyNumberFormat="1" applyFont="1" applyFill="1" applyBorder="1" applyAlignment="1">
      <alignment horizontal="center" vertical="center" textRotation="90" wrapText="1"/>
    </xf>
    <xf numFmtId="0" fontId="23" fillId="0" borderId="0" xfId="0" applyFont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7" fillId="4" borderId="31" xfId="0" applyNumberFormat="1" applyFont="1" applyFill="1" applyBorder="1" applyAlignment="1">
      <alignment horizontal="center" vertical="center" textRotation="90" wrapText="1"/>
    </xf>
    <xf numFmtId="0" fontId="8" fillId="4" borderId="31" xfId="0" applyFont="1" applyFill="1" applyBorder="1" applyAlignment="1">
      <alignment vertical="top" wrapText="1"/>
    </xf>
    <xf numFmtId="164" fontId="12" fillId="0" borderId="31" xfId="0" applyNumberFormat="1" applyFont="1" applyBorder="1" applyAlignment="1">
      <alignment vertical="center"/>
    </xf>
    <xf numFmtId="0" fontId="11" fillId="4" borderId="31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wrapText="1"/>
    </xf>
    <xf numFmtId="0" fontId="11" fillId="4" borderId="31" xfId="0" applyFont="1" applyFill="1" applyBorder="1" applyAlignment="1">
      <alignment wrapText="1"/>
    </xf>
    <xf numFmtId="0" fontId="11" fillId="0" borderId="6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164" fontId="6" fillId="0" borderId="31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64" fontId="6" fillId="5" borderId="31" xfId="0" applyNumberFormat="1" applyFont="1" applyFill="1" applyBorder="1" applyAlignment="1">
      <alignment vertical="top"/>
    </xf>
    <xf numFmtId="0" fontId="15" fillId="4" borderId="1" xfId="0" applyFont="1" applyFill="1" applyBorder="1" applyAlignment="1">
      <alignment wrapText="1"/>
    </xf>
    <xf numFmtId="0" fontId="11" fillId="0" borderId="3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7" fillId="8" borderId="31" xfId="0" applyNumberFormat="1" applyFont="1" applyFill="1" applyBorder="1" applyAlignment="1">
      <alignment horizontal="center" vertical="center" textRotation="90" wrapText="1"/>
    </xf>
    <xf numFmtId="165" fontId="1" fillId="0" borderId="31" xfId="5" applyNumberFormat="1" applyFont="1" applyBorder="1" applyAlignment="1">
      <alignment horizontal="right" vertical="center"/>
    </xf>
    <xf numFmtId="0" fontId="15" fillId="4" borderId="1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top" wrapText="1"/>
    </xf>
    <xf numFmtId="0" fontId="8" fillId="0" borderId="31" xfId="0" applyFont="1" applyFill="1" applyBorder="1" applyAlignment="1">
      <alignment wrapText="1"/>
    </xf>
    <xf numFmtId="0" fontId="11" fillId="0" borderId="31" xfId="0" applyFont="1" applyBorder="1" applyAlignment="1">
      <alignment horizontal="left" vertical="top" wrapText="1"/>
    </xf>
    <xf numFmtId="0" fontId="11" fillId="0" borderId="31" xfId="0" applyFont="1" applyFill="1" applyBorder="1" applyAlignment="1">
      <alignment vertical="center" wrapText="1"/>
    </xf>
    <xf numFmtId="0" fontId="8" fillId="0" borderId="31" xfId="0" applyFont="1" applyFill="1" applyBorder="1"/>
    <xf numFmtId="0" fontId="8" fillId="0" borderId="3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6" fillId="0" borderId="0" xfId="0" applyNumberFormat="1" applyFont="1"/>
    <xf numFmtId="0" fontId="14" fillId="0" borderId="31" xfId="0" applyFont="1" applyBorder="1" applyAlignment="1">
      <alignment horizontal="center" vertical="top" wrapText="1"/>
    </xf>
    <xf numFmtId="0" fontId="14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vertical="top" wrapText="1"/>
    </xf>
    <xf numFmtId="0" fontId="14" fillId="4" borderId="7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top"/>
    </xf>
    <xf numFmtId="0" fontId="15" fillId="4" borderId="0" xfId="0" applyFont="1" applyFill="1" applyAlignment="1">
      <alignment vertical="top" wrapText="1"/>
    </xf>
    <xf numFmtId="0" fontId="15" fillId="4" borderId="4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31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  <xf numFmtId="166" fontId="12" fillId="0" borderId="0" xfId="7" applyNumberFormat="1" applyFont="1"/>
    <xf numFmtId="166" fontId="12" fillId="2" borderId="13" xfId="7" applyNumberFormat="1" applyFont="1" applyFill="1" applyBorder="1" applyAlignment="1">
      <alignment horizontal="center" vertical="center" wrapText="1"/>
    </xf>
    <xf numFmtId="166" fontId="12" fillId="2" borderId="11" xfId="7" applyNumberFormat="1" applyFont="1" applyFill="1" applyBorder="1" applyAlignment="1">
      <alignment vertical="center" wrapText="1"/>
    </xf>
    <xf numFmtId="166" fontId="12" fillId="4" borderId="1" xfId="7" applyNumberFormat="1" applyFont="1" applyFill="1" applyBorder="1" applyAlignment="1">
      <alignment vertical="center" wrapText="1"/>
    </xf>
    <xf numFmtId="166" fontId="18" fillId="0" borderId="31" xfId="7" applyNumberFormat="1" applyFont="1" applyBorder="1" applyAlignment="1">
      <alignment horizontal="center" vertical="center"/>
    </xf>
    <xf numFmtId="166" fontId="12" fillId="0" borderId="1" xfId="7" applyNumberFormat="1" applyFont="1" applyBorder="1" applyAlignment="1">
      <alignment horizontal="center" vertical="center"/>
    </xf>
    <xf numFmtId="166" fontId="18" fillId="4" borderId="31" xfId="7" applyNumberFormat="1" applyFont="1" applyFill="1" applyBorder="1" applyAlignment="1">
      <alignment horizontal="right" vertical="center"/>
    </xf>
    <xf numFmtId="166" fontId="12" fillId="4" borderId="31" xfId="7" applyNumberFormat="1" applyFont="1" applyFill="1" applyBorder="1" applyAlignment="1">
      <alignment vertical="center" wrapText="1"/>
    </xf>
    <xf numFmtId="166" fontId="18" fillId="0" borderId="31" xfId="7" applyNumberFormat="1" applyFont="1" applyBorder="1" applyAlignment="1">
      <alignment vertical="center"/>
    </xf>
    <xf numFmtId="166" fontId="12" fillId="4" borderId="10" xfId="7" applyNumberFormat="1" applyFont="1" applyFill="1" applyBorder="1" applyAlignment="1">
      <alignment vertical="center" wrapText="1"/>
    </xf>
    <xf numFmtId="166" fontId="12" fillId="2" borderId="30" xfId="7" applyNumberFormat="1" applyFont="1" applyFill="1" applyBorder="1" applyAlignment="1">
      <alignment vertical="center" wrapText="1"/>
    </xf>
    <xf numFmtId="166" fontId="12" fillId="2" borderId="9" xfId="7" applyNumberFormat="1" applyFont="1" applyFill="1" applyBorder="1" applyAlignment="1">
      <alignment vertical="center" wrapText="1"/>
    </xf>
    <xf numFmtId="166" fontId="18" fillId="4" borderId="31" xfId="7" applyNumberFormat="1" applyFont="1" applyFill="1" applyBorder="1" applyAlignment="1">
      <alignment horizontal="center" vertical="center"/>
    </xf>
    <xf numFmtId="0" fontId="13" fillId="0" borderId="0" xfId="0" applyFont="1"/>
    <xf numFmtId="166" fontId="13" fillId="0" borderId="0" xfId="7" applyNumberFormat="1" applyFont="1" applyBorder="1" applyAlignment="1">
      <alignment vertical="center"/>
    </xf>
    <xf numFmtId="166" fontId="12" fillId="3" borderId="1" xfId="7" applyNumberFormat="1" applyFont="1" applyFill="1" applyBorder="1" applyAlignment="1">
      <alignment horizontal="center" vertical="center" wrapText="1"/>
    </xf>
    <xf numFmtId="166" fontId="18" fillId="0" borderId="31" xfId="7" applyNumberFormat="1" applyFont="1" applyFill="1" applyBorder="1" applyAlignment="1">
      <alignment horizontal="center" vertical="center"/>
    </xf>
    <xf numFmtId="166" fontId="12" fillId="5" borderId="1" xfId="7" applyNumberFormat="1" applyFont="1" applyFill="1" applyBorder="1"/>
    <xf numFmtId="166" fontId="12" fillId="0" borderId="1" xfId="7" applyNumberFormat="1" applyFont="1" applyFill="1" applyBorder="1" applyAlignment="1">
      <alignment horizontal="center" vertical="center"/>
    </xf>
    <xf numFmtId="166" fontId="12" fillId="4" borderId="1" xfId="7" applyNumberFormat="1" applyFont="1" applyFill="1" applyBorder="1" applyAlignment="1">
      <alignment vertical="center"/>
    </xf>
    <xf numFmtId="166" fontId="18" fillId="0" borderId="31" xfId="7" applyNumberFormat="1" applyFont="1" applyFill="1" applyBorder="1" applyAlignment="1">
      <alignment horizontal="right" vertical="center"/>
    </xf>
    <xf numFmtId="166" fontId="12" fillId="0" borderId="1" xfId="7" applyNumberFormat="1" applyFont="1" applyBorder="1" applyAlignment="1">
      <alignment vertical="center"/>
    </xf>
    <xf numFmtId="166" fontId="18" fillId="0" borderId="31" xfId="7" applyNumberFormat="1" applyFont="1" applyFill="1" applyBorder="1" applyAlignment="1">
      <alignment vertical="center"/>
    </xf>
    <xf numFmtId="166" fontId="12" fillId="0" borderId="31" xfId="7" applyNumberFormat="1" applyFont="1" applyBorder="1" applyAlignment="1">
      <alignment vertical="center"/>
    </xf>
    <xf numFmtId="166" fontId="18" fillId="0" borderId="31" xfId="7" applyNumberFormat="1" applyFont="1" applyBorder="1" applyAlignment="1">
      <alignment horizontal="right" vertical="center"/>
    </xf>
    <xf numFmtId="166" fontId="12" fillId="5" borderId="1" xfId="7" applyNumberFormat="1" applyFont="1" applyFill="1" applyBorder="1" applyAlignment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1" xfId="7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textRotation="90" wrapText="1"/>
    </xf>
    <xf numFmtId="164" fontId="7" fillId="3" borderId="1" xfId="0" applyNumberFormat="1" applyFont="1" applyFill="1" applyBorder="1" applyAlignment="1">
      <alignment horizontal="center" textRotation="90" wrapText="1"/>
    </xf>
    <xf numFmtId="164" fontId="7" fillId="8" borderId="1" xfId="0" applyNumberFormat="1" applyFont="1" applyFill="1" applyBorder="1" applyAlignment="1">
      <alignment horizontal="center" textRotation="90" wrapText="1"/>
    </xf>
    <xf numFmtId="164" fontId="6" fillId="8" borderId="1" xfId="0" applyNumberFormat="1" applyFont="1" applyFill="1" applyBorder="1" applyAlignment="1">
      <alignment horizontal="center" vertical="center" textRotation="90" wrapText="1"/>
    </xf>
    <xf numFmtId="164" fontId="6" fillId="0" borderId="3" xfId="0" applyNumberFormat="1" applyFont="1" applyBorder="1" applyAlignment="1">
      <alignment horizontal="center" vertical="center" textRotation="90"/>
    </xf>
    <xf numFmtId="164" fontId="6" fillId="3" borderId="1" xfId="0" applyNumberFormat="1" applyFont="1" applyFill="1" applyBorder="1" applyAlignment="1">
      <alignment horizontal="center" vertical="center" textRotation="90" wrapText="1"/>
    </xf>
    <xf numFmtId="164" fontId="6" fillId="3" borderId="31" xfId="0" applyNumberFormat="1" applyFont="1" applyFill="1" applyBorder="1" applyAlignment="1">
      <alignment horizontal="center" vertical="center" textRotation="90" wrapText="1"/>
    </xf>
    <xf numFmtId="164" fontId="6" fillId="0" borderId="3" xfId="0" applyNumberFormat="1" applyFont="1" applyBorder="1" applyAlignment="1">
      <alignment vertical="center" textRotation="90"/>
    </xf>
    <xf numFmtId="0" fontId="11" fillId="10" borderId="6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167" fontId="18" fillId="0" borderId="31" xfId="7" applyNumberFormat="1" applyFont="1" applyFill="1" applyBorder="1" applyAlignment="1">
      <alignment horizontal="center" vertical="center"/>
    </xf>
    <xf numFmtId="167" fontId="18" fillId="0" borderId="31" xfId="7" applyNumberFormat="1" applyFont="1" applyBorder="1" applyAlignment="1">
      <alignment horizontal="center" vertical="center"/>
    </xf>
    <xf numFmtId="167" fontId="12" fillId="0" borderId="1" xfId="7" applyNumberFormat="1" applyFont="1" applyBorder="1" applyAlignment="1">
      <alignment horizontal="center" vertical="center"/>
    </xf>
    <xf numFmtId="167" fontId="12" fillId="0" borderId="1" xfId="7" applyNumberFormat="1" applyFont="1" applyFill="1" applyBorder="1" applyAlignment="1">
      <alignment horizontal="center" vertical="center"/>
    </xf>
    <xf numFmtId="167" fontId="12" fillId="5" borderId="1" xfId="7" applyNumberFormat="1" applyFont="1" applyFill="1" applyBorder="1"/>
    <xf numFmtId="167" fontId="12" fillId="4" borderId="1" xfId="7" applyNumberFormat="1" applyFont="1" applyFill="1" applyBorder="1" applyAlignment="1">
      <alignment vertical="center"/>
    </xf>
    <xf numFmtId="167" fontId="18" fillId="0" borderId="31" xfId="7" applyNumberFormat="1" applyFont="1" applyFill="1" applyBorder="1" applyAlignment="1">
      <alignment horizontal="right" vertical="center"/>
    </xf>
    <xf numFmtId="167" fontId="18" fillId="4" borderId="31" xfId="7" applyNumberFormat="1" applyFont="1" applyFill="1" applyBorder="1" applyAlignment="1">
      <alignment horizontal="right" vertical="center"/>
    </xf>
    <xf numFmtId="167" fontId="18" fillId="0" borderId="31" xfId="7" applyNumberFormat="1" applyFont="1" applyBorder="1" applyAlignment="1">
      <alignment horizontal="right" vertical="center"/>
    </xf>
    <xf numFmtId="167" fontId="12" fillId="0" borderId="31" xfId="7" applyNumberFormat="1" applyFont="1" applyBorder="1" applyAlignment="1">
      <alignment vertical="center"/>
    </xf>
    <xf numFmtId="0" fontId="12" fillId="0" borderId="31" xfId="0" applyFont="1" applyBorder="1"/>
    <xf numFmtId="0" fontId="11" fillId="0" borderId="31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43" fontId="12" fillId="4" borderId="1" xfId="7" applyNumberFormat="1" applyFont="1" applyFill="1" applyBorder="1" applyAlignment="1">
      <alignment vertical="center"/>
    </xf>
    <xf numFmtId="0" fontId="12" fillId="0" borderId="0" xfId="0" applyFont="1" applyFill="1"/>
    <xf numFmtId="166" fontId="12" fillId="0" borderId="0" xfId="7" applyNumberFormat="1" applyFont="1" applyFill="1"/>
    <xf numFmtId="166" fontId="12" fillId="0" borderId="0" xfId="7" applyNumberFormat="1" applyFont="1" applyFill="1" applyBorder="1"/>
    <xf numFmtId="0" fontId="12" fillId="0" borderId="0" xfId="0" applyFont="1" applyFill="1" applyBorder="1"/>
    <xf numFmtId="0" fontId="11" fillId="0" borderId="6" xfId="0" applyFont="1" applyBorder="1" applyAlignment="1">
      <alignment horizontal="right" vertical="center" wrapText="1"/>
    </xf>
    <xf numFmtId="167" fontId="12" fillId="4" borderId="1" xfId="7" applyNumberFormat="1" applyFont="1" applyFill="1" applyBorder="1" applyAlignment="1">
      <alignment vertical="center" wrapText="1"/>
    </xf>
    <xf numFmtId="167" fontId="18" fillId="0" borderId="31" xfId="7" applyNumberFormat="1" applyFont="1" applyBorder="1" applyAlignment="1">
      <alignment vertical="center"/>
    </xf>
    <xf numFmtId="167" fontId="12" fillId="0" borderId="1" xfId="7" applyNumberFormat="1" applyFont="1" applyBorder="1" applyAlignment="1">
      <alignment vertical="center"/>
    </xf>
    <xf numFmtId="167" fontId="18" fillId="0" borderId="31" xfId="7" applyNumberFormat="1" applyFont="1" applyFill="1" applyBorder="1" applyAlignment="1">
      <alignment vertical="center"/>
    </xf>
    <xf numFmtId="166" fontId="6" fillId="0" borderId="1" xfId="7" applyNumberFormat="1" applyFont="1" applyFill="1" applyBorder="1" applyAlignment="1">
      <alignment horizontal="center" vertical="center"/>
    </xf>
    <xf numFmtId="167" fontId="6" fillId="0" borderId="1" xfId="7" applyNumberFormat="1" applyFont="1" applyFill="1" applyBorder="1" applyAlignment="1">
      <alignment horizontal="center" vertical="center"/>
    </xf>
    <xf numFmtId="0" fontId="12" fillId="0" borderId="0" xfId="0" applyFont="1" applyBorder="1"/>
    <xf numFmtId="167" fontId="12" fillId="0" borderId="0" xfId="7" applyNumberFormat="1" applyFont="1" applyBorder="1" applyAlignment="1">
      <alignment horizontal="center" vertical="center"/>
    </xf>
    <xf numFmtId="166" fontId="18" fillId="4" borderId="0" xfId="7" applyNumberFormat="1" applyFont="1" applyFill="1" applyBorder="1" applyAlignment="1">
      <alignment horizontal="right" vertical="center"/>
    </xf>
    <xf numFmtId="164" fontId="12" fillId="0" borderId="0" xfId="0" applyNumberFormat="1" applyFont="1" applyBorder="1"/>
    <xf numFmtId="167" fontId="12" fillId="4" borderId="31" xfId="7" applyNumberFormat="1" applyFont="1" applyFill="1" applyBorder="1" applyAlignment="1">
      <alignment vertical="center" wrapText="1"/>
    </xf>
    <xf numFmtId="167" fontId="13" fillId="0" borderId="0" xfId="7" applyNumberFormat="1" applyFont="1"/>
    <xf numFmtId="167" fontId="12" fillId="5" borderId="1" xfId="7" applyNumberFormat="1" applyFont="1" applyFill="1" applyBorder="1" applyAlignment="1">
      <alignment vertical="center"/>
    </xf>
    <xf numFmtId="167" fontId="18" fillId="4" borderId="31" xfId="7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textRotation="90" wrapText="1"/>
    </xf>
    <xf numFmtId="164" fontId="7" fillId="0" borderId="31" xfId="0" applyNumberFormat="1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wrapText="1"/>
    </xf>
    <xf numFmtId="0" fontId="15" fillId="0" borderId="31" xfId="0" applyFont="1" applyFill="1" applyBorder="1" applyAlignment="1">
      <alignment wrapText="1"/>
    </xf>
    <xf numFmtId="164" fontId="23" fillId="0" borderId="0" xfId="0" applyNumberFormat="1" applyFont="1"/>
    <xf numFmtId="2" fontId="6" fillId="0" borderId="0" xfId="0" applyNumberFormat="1" applyFont="1"/>
    <xf numFmtId="164" fontId="0" fillId="0" borderId="0" xfId="0" applyNumberFormat="1"/>
    <xf numFmtId="166" fontId="12" fillId="0" borderId="31" xfId="7" applyNumberFormat="1" applyFont="1" applyBorder="1"/>
    <xf numFmtId="167" fontId="18" fillId="5" borderId="1" xfId="7" applyNumberFormat="1" applyFont="1" applyFill="1" applyBorder="1" applyAlignment="1">
      <alignment vertical="center" wrapText="1"/>
    </xf>
    <xf numFmtId="166" fontId="12" fillId="0" borderId="0" xfId="7" applyNumberFormat="1" applyFont="1" applyBorder="1"/>
    <xf numFmtId="167" fontId="12" fillId="4" borderId="1" xfId="7" applyNumberFormat="1" applyFont="1" applyFill="1" applyBorder="1" applyAlignment="1">
      <alignment horizontal="center" vertical="center"/>
    </xf>
    <xf numFmtId="167" fontId="12" fillId="4" borderId="31" xfId="7" applyNumberFormat="1" applyFont="1" applyFill="1" applyBorder="1" applyAlignment="1">
      <alignment horizontal="center" vertical="center"/>
    </xf>
    <xf numFmtId="166" fontId="12" fillId="4" borderId="1" xfId="7" applyNumberFormat="1" applyFont="1" applyFill="1" applyBorder="1" applyAlignment="1">
      <alignment horizontal="center" vertical="center"/>
    </xf>
    <xf numFmtId="167" fontId="18" fillId="4" borderId="31" xfId="7" applyNumberFormat="1" applyFont="1" applyFill="1" applyBorder="1" applyAlignment="1">
      <alignment vertical="center"/>
    </xf>
    <xf numFmtId="166" fontId="18" fillId="4" borderId="31" xfId="7" applyNumberFormat="1" applyFont="1" applyFill="1" applyBorder="1" applyAlignment="1">
      <alignment horizontal="right" vertical="top"/>
    </xf>
    <xf numFmtId="167" fontId="18" fillId="4" borderId="31" xfId="7" applyNumberFormat="1" applyFont="1" applyFill="1" applyBorder="1" applyAlignment="1">
      <alignment horizontal="right" vertical="top"/>
    </xf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166" fontId="12" fillId="2" borderId="1" xfId="7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166" fontId="12" fillId="2" borderId="25" xfId="7" applyNumberFormat="1" applyFont="1" applyFill="1" applyBorder="1" applyAlignment="1">
      <alignment horizontal="center" vertical="center" wrapText="1"/>
    </xf>
    <xf numFmtId="166" fontId="12" fillId="2" borderId="27" xfId="7" applyNumberFormat="1" applyFont="1" applyFill="1" applyBorder="1" applyAlignment="1">
      <alignment horizontal="center" vertical="center" wrapText="1"/>
    </xf>
    <xf numFmtId="166" fontId="12" fillId="2" borderId="24" xfId="7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166" fontId="12" fillId="2" borderId="26" xfId="7" applyNumberFormat="1" applyFont="1" applyFill="1" applyBorder="1" applyAlignment="1">
      <alignment horizontal="center" vertical="center" wrapText="1"/>
    </xf>
    <xf numFmtId="166" fontId="12" fillId="2" borderId="15" xfId="7" applyNumberFormat="1" applyFont="1" applyFill="1" applyBorder="1" applyAlignment="1">
      <alignment horizontal="center" vertical="center" wrapText="1"/>
    </xf>
    <xf numFmtId="166" fontId="12" fillId="2" borderId="10" xfId="7" applyNumberFormat="1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4" fillId="4" borderId="3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wrapText="1"/>
    </xf>
    <xf numFmtId="0" fontId="12" fillId="4" borderId="32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vertical="top"/>
    </xf>
    <xf numFmtId="0" fontId="12" fillId="7" borderId="6" xfId="0" applyFont="1" applyFill="1" applyBorder="1" applyAlignment="1">
      <alignment vertical="top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5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5" fillId="6" borderId="4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6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1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</cellXfs>
  <cellStyles count="8">
    <cellStyle name="Comma" xfId="7" builtinId="3"/>
    <cellStyle name="Normal" xfId="0" builtinId="0"/>
    <cellStyle name="Normal 10" xfId="4"/>
    <cellStyle name="Normal 2" xfId="1"/>
    <cellStyle name="Normal 3" xfId="3"/>
    <cellStyle name="Normal 4" xfId="6"/>
    <cellStyle name="Percent 2" xfId="2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4"/>
  <sheetViews>
    <sheetView topLeftCell="A34" workbookViewId="0">
      <selection activeCell="A42" sqref="A42"/>
    </sheetView>
  </sheetViews>
  <sheetFormatPr defaultRowHeight="15" x14ac:dyDescent="0.25"/>
  <cols>
    <col min="1" max="1" width="7" customWidth="1"/>
    <col min="2" max="2" width="6.28515625" customWidth="1"/>
    <col min="3" max="3" width="42.28515625" customWidth="1"/>
    <col min="4" max="4" width="13.85546875" style="80" customWidth="1"/>
    <col min="5" max="5" width="13.28515625" customWidth="1"/>
    <col min="6" max="6" width="7.28515625" customWidth="1"/>
    <col min="12" max="13" width="6.42578125" customWidth="1"/>
    <col min="14" max="15" width="7.28515625" customWidth="1"/>
    <col min="33" max="33" width="9.140625" customWidth="1"/>
    <col min="47" max="47" width="9.42578125" customWidth="1"/>
    <col min="50" max="50" width="12.140625" customWidth="1"/>
    <col min="51" max="51" width="6.140625" customWidth="1"/>
    <col min="52" max="52" width="7.28515625" customWidth="1"/>
    <col min="58" max="59" width="6.42578125" customWidth="1"/>
    <col min="60" max="61" width="7.28515625" customWidth="1"/>
    <col min="90" max="90" width="9.42578125" customWidth="1"/>
    <col min="93" max="93" width="10.5703125" bestFit="1" customWidth="1"/>
    <col min="94" max="94" width="6.140625" customWidth="1"/>
    <col min="95" max="95" width="7.28515625" customWidth="1"/>
    <col min="96" max="96" width="10.5703125" bestFit="1" customWidth="1"/>
    <col min="101" max="102" width="6.42578125" customWidth="1"/>
    <col min="103" max="104" width="7.28515625" customWidth="1"/>
    <col min="134" max="134" width="9.42578125" customWidth="1"/>
    <col min="137" max="137" width="10.5703125" bestFit="1" customWidth="1"/>
    <col min="138" max="138" width="6.140625" customWidth="1"/>
    <col min="139" max="139" width="7.28515625" customWidth="1"/>
    <col min="145" max="146" width="6.42578125" customWidth="1"/>
    <col min="147" max="148" width="7.28515625" customWidth="1"/>
    <col min="178" max="178" width="9.42578125" customWidth="1"/>
    <col min="181" max="181" width="10.5703125" bestFit="1" customWidth="1"/>
    <col min="182" max="182" width="6.140625" customWidth="1"/>
    <col min="183" max="183" width="7.28515625" customWidth="1"/>
    <col min="189" max="190" width="6.42578125" customWidth="1"/>
    <col min="191" max="192" width="7.28515625" customWidth="1"/>
    <col min="222" max="222" width="9.42578125" customWidth="1"/>
  </cols>
  <sheetData>
    <row r="1" spans="1:224" ht="17.25" x14ac:dyDescent="0.25">
      <c r="A1" s="2" t="s">
        <v>1</v>
      </c>
      <c r="B1" s="2"/>
      <c r="C1" s="2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1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1:224" ht="22.5" customHeight="1" x14ac:dyDescent="0.25">
      <c r="A2" s="247" t="s">
        <v>2</v>
      </c>
      <c r="B2" s="247"/>
      <c r="C2" s="247" t="s">
        <v>3</v>
      </c>
      <c r="D2" s="247" t="s">
        <v>136</v>
      </c>
      <c r="E2" s="247"/>
      <c r="F2" s="247"/>
      <c r="G2" s="247"/>
      <c r="H2" s="247"/>
      <c r="I2" s="247"/>
      <c r="J2" s="247"/>
      <c r="K2" s="247"/>
      <c r="L2" s="247"/>
      <c r="M2" s="248"/>
      <c r="N2" s="247"/>
      <c r="O2" s="247"/>
      <c r="P2" s="247"/>
      <c r="Q2" s="247"/>
      <c r="R2" s="248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8"/>
      <c r="AJ2" s="248"/>
      <c r="AK2" s="247"/>
      <c r="AL2" s="248"/>
      <c r="AM2" s="247"/>
      <c r="AN2" s="248"/>
      <c r="AO2" s="248"/>
      <c r="AP2" s="247"/>
      <c r="AQ2" s="247"/>
      <c r="AR2" s="247"/>
      <c r="AS2" s="247"/>
      <c r="AT2" s="247"/>
      <c r="AU2" s="247"/>
      <c r="AV2" s="247"/>
      <c r="AW2" s="247"/>
      <c r="AX2" s="247" t="s">
        <v>137</v>
      </c>
      <c r="AY2" s="247"/>
      <c r="AZ2" s="247"/>
      <c r="BA2" s="247"/>
      <c r="BB2" s="247"/>
      <c r="BC2" s="247"/>
      <c r="BD2" s="247"/>
      <c r="BE2" s="247"/>
      <c r="BF2" s="247"/>
      <c r="BG2" s="248"/>
      <c r="BH2" s="247"/>
      <c r="BI2" s="247"/>
      <c r="BJ2" s="247"/>
      <c r="BK2" s="247"/>
      <c r="BL2" s="248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8"/>
      <c r="CD2" s="247"/>
      <c r="CE2" s="247"/>
      <c r="CF2" s="248"/>
      <c r="CG2" s="247"/>
      <c r="CH2" s="247"/>
      <c r="CI2" s="247"/>
      <c r="CJ2" s="247"/>
      <c r="CK2" s="247"/>
      <c r="CL2" s="247"/>
      <c r="CM2" s="247"/>
      <c r="CN2" s="247"/>
      <c r="CO2" s="247" t="s">
        <v>116</v>
      </c>
      <c r="CP2" s="247"/>
      <c r="CQ2" s="247"/>
      <c r="CR2" s="247"/>
      <c r="CS2" s="247"/>
      <c r="CT2" s="247"/>
      <c r="CU2" s="247"/>
      <c r="CV2" s="247"/>
      <c r="CW2" s="247"/>
      <c r="CX2" s="248"/>
      <c r="CY2" s="247"/>
      <c r="CZ2" s="247"/>
      <c r="DA2" s="247"/>
      <c r="DB2" s="247"/>
      <c r="DC2" s="248"/>
      <c r="DD2" s="247"/>
      <c r="DE2" s="247"/>
      <c r="DF2" s="247"/>
      <c r="DG2" s="247"/>
      <c r="DH2" s="247"/>
      <c r="DI2" s="247"/>
      <c r="DJ2" s="247"/>
      <c r="DK2" s="247"/>
      <c r="DL2" s="247"/>
      <c r="DM2" s="248"/>
      <c r="DN2" s="247"/>
      <c r="DO2" s="247"/>
      <c r="DP2" s="247"/>
      <c r="DQ2" s="247"/>
      <c r="DR2" s="247"/>
      <c r="DS2" s="247"/>
      <c r="DT2" s="247"/>
      <c r="DU2" s="248"/>
      <c r="DV2" s="247"/>
      <c r="DW2" s="247"/>
      <c r="DX2" s="248"/>
      <c r="DY2" s="247"/>
      <c r="DZ2" s="247"/>
      <c r="EA2" s="247"/>
      <c r="EB2" s="247"/>
      <c r="EC2" s="247"/>
      <c r="ED2" s="247"/>
      <c r="EE2" s="247"/>
      <c r="EF2" s="247"/>
      <c r="EG2" s="247" t="s">
        <v>122</v>
      </c>
      <c r="EH2" s="247"/>
      <c r="EI2" s="247"/>
      <c r="EJ2" s="247"/>
      <c r="EK2" s="247"/>
      <c r="EL2" s="247"/>
      <c r="EM2" s="247"/>
      <c r="EN2" s="247"/>
      <c r="EO2" s="247"/>
      <c r="EP2" s="248"/>
      <c r="EQ2" s="247"/>
      <c r="ER2" s="247"/>
      <c r="ES2" s="247"/>
      <c r="ET2" s="247"/>
      <c r="EU2" s="248"/>
      <c r="EV2" s="247"/>
      <c r="EW2" s="247"/>
      <c r="EX2" s="247"/>
      <c r="EY2" s="247"/>
      <c r="EZ2" s="247"/>
      <c r="FA2" s="247"/>
      <c r="FB2" s="247"/>
      <c r="FC2" s="247"/>
      <c r="FD2" s="247"/>
      <c r="FE2" s="248"/>
      <c r="FF2" s="247"/>
      <c r="FG2" s="247"/>
      <c r="FH2" s="247"/>
      <c r="FI2" s="247"/>
      <c r="FJ2" s="247"/>
      <c r="FK2" s="247"/>
      <c r="FL2" s="247"/>
      <c r="FM2" s="248"/>
      <c r="FN2" s="247"/>
      <c r="FO2" s="247"/>
      <c r="FP2" s="248"/>
      <c r="FQ2" s="247"/>
      <c r="FR2" s="247"/>
      <c r="FS2" s="247"/>
      <c r="FT2" s="247"/>
      <c r="FU2" s="247"/>
      <c r="FV2" s="247"/>
      <c r="FW2" s="247"/>
      <c r="FX2" s="247"/>
      <c r="FY2" s="247" t="s">
        <v>138</v>
      </c>
      <c r="FZ2" s="247"/>
      <c r="GA2" s="247"/>
      <c r="GB2" s="247"/>
      <c r="GC2" s="247"/>
      <c r="GD2" s="247"/>
      <c r="GE2" s="247"/>
      <c r="GF2" s="247"/>
      <c r="GG2" s="247"/>
      <c r="GH2" s="248"/>
      <c r="GI2" s="247"/>
      <c r="GJ2" s="247"/>
      <c r="GK2" s="247"/>
      <c r="GL2" s="247"/>
      <c r="GM2" s="248"/>
      <c r="GN2" s="247"/>
      <c r="GO2" s="247"/>
      <c r="GP2" s="247"/>
      <c r="GQ2" s="247"/>
      <c r="GR2" s="247"/>
      <c r="GS2" s="247"/>
      <c r="GT2" s="247"/>
      <c r="GU2" s="247"/>
      <c r="GV2" s="247"/>
      <c r="GW2" s="248"/>
      <c r="GX2" s="247"/>
      <c r="GY2" s="247"/>
      <c r="GZ2" s="247"/>
      <c r="HA2" s="247"/>
      <c r="HB2" s="247"/>
      <c r="HC2" s="247"/>
      <c r="HD2" s="247"/>
      <c r="HE2" s="248"/>
      <c r="HF2" s="247"/>
      <c r="HG2" s="247"/>
      <c r="HH2" s="248"/>
      <c r="HI2" s="247"/>
      <c r="HJ2" s="247"/>
      <c r="HK2" s="247"/>
      <c r="HL2" s="247"/>
      <c r="HM2" s="247"/>
      <c r="HN2" s="247"/>
      <c r="HO2" s="247"/>
      <c r="HP2" s="247"/>
    </row>
    <row r="3" spans="1:224" ht="132.75" customHeight="1" x14ac:dyDescent="0.25">
      <c r="A3" s="247"/>
      <c r="B3" s="247"/>
      <c r="C3" s="247"/>
      <c r="D3" s="78" t="s">
        <v>0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6" t="s">
        <v>98</v>
      </c>
      <c r="N3" s="3" t="s">
        <v>35</v>
      </c>
      <c r="O3" s="3" t="s">
        <v>46</v>
      </c>
      <c r="P3" s="3" t="s">
        <v>36</v>
      </c>
      <c r="Q3" s="3" t="s">
        <v>37</v>
      </c>
      <c r="R3" s="6" t="s">
        <v>97</v>
      </c>
      <c r="S3" s="3" t="s">
        <v>38</v>
      </c>
      <c r="T3" s="3" t="s">
        <v>39</v>
      </c>
      <c r="U3" s="3" t="s">
        <v>47</v>
      </c>
      <c r="V3" s="3" t="s">
        <v>40</v>
      </c>
      <c r="W3" s="3" t="s">
        <v>41</v>
      </c>
      <c r="X3" s="3" t="s">
        <v>42</v>
      </c>
      <c r="Y3" s="3" t="s">
        <v>43</v>
      </c>
      <c r="Z3" s="3" t="s">
        <v>44</v>
      </c>
      <c r="AA3" s="3" t="s">
        <v>45</v>
      </c>
      <c r="AB3" s="3" t="s">
        <v>48</v>
      </c>
      <c r="AC3" s="3" t="s">
        <v>49</v>
      </c>
      <c r="AD3" s="3" t="s">
        <v>50</v>
      </c>
      <c r="AE3" s="3" t="s">
        <v>51</v>
      </c>
      <c r="AF3" s="3" t="s">
        <v>52</v>
      </c>
      <c r="AG3" s="3" t="s">
        <v>53</v>
      </c>
      <c r="AH3" s="3" t="s">
        <v>152</v>
      </c>
      <c r="AI3" s="3" t="s">
        <v>54</v>
      </c>
      <c r="AJ3" s="6" t="s">
        <v>96</v>
      </c>
      <c r="AK3" s="3" t="s">
        <v>55</v>
      </c>
      <c r="AL3" s="6" t="s">
        <v>123</v>
      </c>
      <c r="AM3" s="3" t="s">
        <v>56</v>
      </c>
      <c r="AN3" s="6" t="s">
        <v>99</v>
      </c>
      <c r="AO3" s="179" t="s">
        <v>142</v>
      </c>
      <c r="AP3" s="3" t="s">
        <v>57</v>
      </c>
      <c r="AQ3" s="3" t="s">
        <v>58</v>
      </c>
      <c r="AR3" s="3" t="s">
        <v>59</v>
      </c>
      <c r="AS3" s="3" t="s">
        <v>60</v>
      </c>
      <c r="AT3" s="3" t="s">
        <v>61</v>
      </c>
      <c r="AU3" s="3" t="s">
        <v>62</v>
      </c>
      <c r="AV3" s="3" t="s">
        <v>63</v>
      </c>
      <c r="AW3" s="3" t="s">
        <v>64</v>
      </c>
      <c r="AX3" s="3" t="s">
        <v>0</v>
      </c>
      <c r="AY3" s="3" t="s">
        <v>27</v>
      </c>
      <c r="AZ3" s="3" t="s">
        <v>28</v>
      </c>
      <c r="BA3" s="3" t="s">
        <v>29</v>
      </c>
      <c r="BB3" s="3" t="s">
        <v>30</v>
      </c>
      <c r="BC3" s="3" t="s">
        <v>31</v>
      </c>
      <c r="BD3" s="3" t="s">
        <v>32</v>
      </c>
      <c r="BE3" s="3" t="s">
        <v>33</v>
      </c>
      <c r="BF3" s="3" t="s">
        <v>34</v>
      </c>
      <c r="BG3" s="6" t="s">
        <v>98</v>
      </c>
      <c r="BH3" s="3" t="s">
        <v>35</v>
      </c>
      <c r="BI3" s="3" t="s">
        <v>46</v>
      </c>
      <c r="BJ3" s="3" t="s">
        <v>36</v>
      </c>
      <c r="BK3" s="3" t="s">
        <v>37</v>
      </c>
      <c r="BL3" s="6" t="s">
        <v>97</v>
      </c>
      <c r="BM3" s="3" t="s">
        <v>38</v>
      </c>
      <c r="BN3" s="3" t="s">
        <v>39</v>
      </c>
      <c r="BO3" s="3" t="s">
        <v>47</v>
      </c>
      <c r="BP3" s="3" t="s">
        <v>40</v>
      </c>
      <c r="BQ3" s="3" t="s">
        <v>41</v>
      </c>
      <c r="BR3" s="3" t="s">
        <v>42</v>
      </c>
      <c r="BS3" s="3" t="s">
        <v>43</v>
      </c>
      <c r="BT3" s="3" t="s">
        <v>44</v>
      </c>
      <c r="BU3" s="3" t="s">
        <v>45</v>
      </c>
      <c r="BV3" s="3" t="s">
        <v>48</v>
      </c>
      <c r="BW3" s="3" t="s">
        <v>49</v>
      </c>
      <c r="BX3" s="3" t="s">
        <v>50</v>
      </c>
      <c r="BY3" s="3" t="s">
        <v>51</v>
      </c>
      <c r="BZ3" s="3" t="s">
        <v>52</v>
      </c>
      <c r="CA3" s="3" t="s">
        <v>53</v>
      </c>
      <c r="CB3" s="3" t="s">
        <v>54</v>
      </c>
      <c r="CC3" s="6" t="s">
        <v>96</v>
      </c>
      <c r="CD3" s="3" t="s">
        <v>55</v>
      </c>
      <c r="CE3" s="3" t="s">
        <v>56</v>
      </c>
      <c r="CF3" s="6" t="s">
        <v>99</v>
      </c>
      <c r="CG3" s="3" t="s">
        <v>57</v>
      </c>
      <c r="CH3" s="3" t="s">
        <v>58</v>
      </c>
      <c r="CI3" s="3" t="s">
        <v>59</v>
      </c>
      <c r="CJ3" s="3" t="s">
        <v>60</v>
      </c>
      <c r="CK3" s="3" t="s">
        <v>61</v>
      </c>
      <c r="CL3" s="3" t="s">
        <v>62</v>
      </c>
      <c r="CM3" s="3" t="s">
        <v>63</v>
      </c>
      <c r="CN3" s="3" t="s">
        <v>64</v>
      </c>
      <c r="CO3" s="3" t="s">
        <v>0</v>
      </c>
      <c r="CP3" s="3" t="s">
        <v>27</v>
      </c>
      <c r="CQ3" s="3" t="s">
        <v>28</v>
      </c>
      <c r="CR3" s="3" t="s">
        <v>29</v>
      </c>
      <c r="CS3" s="3" t="s">
        <v>30</v>
      </c>
      <c r="CT3" s="3" t="s">
        <v>31</v>
      </c>
      <c r="CU3" s="3" t="s">
        <v>32</v>
      </c>
      <c r="CV3" s="3" t="s">
        <v>33</v>
      </c>
      <c r="CW3" s="3" t="s">
        <v>34</v>
      </c>
      <c r="CX3" s="6" t="s">
        <v>98</v>
      </c>
      <c r="CY3" s="3" t="s">
        <v>35</v>
      </c>
      <c r="CZ3" s="3" t="s">
        <v>46</v>
      </c>
      <c r="DA3" s="3" t="s">
        <v>36</v>
      </c>
      <c r="DB3" s="3" t="s">
        <v>37</v>
      </c>
      <c r="DC3" s="6" t="s">
        <v>97</v>
      </c>
      <c r="DD3" s="3" t="s">
        <v>38</v>
      </c>
      <c r="DE3" s="3" t="s">
        <v>39</v>
      </c>
      <c r="DF3" s="3" t="s">
        <v>47</v>
      </c>
      <c r="DG3" s="3" t="s">
        <v>40</v>
      </c>
      <c r="DH3" s="3" t="s">
        <v>41</v>
      </c>
      <c r="DI3" s="3" t="s">
        <v>42</v>
      </c>
      <c r="DJ3" s="3" t="s">
        <v>43</v>
      </c>
      <c r="DK3" s="3" t="s">
        <v>44</v>
      </c>
      <c r="DL3" s="3" t="s">
        <v>45</v>
      </c>
      <c r="DM3" s="6" t="s">
        <v>125</v>
      </c>
      <c r="DN3" s="3" t="s">
        <v>48</v>
      </c>
      <c r="DO3" s="3" t="s">
        <v>49</v>
      </c>
      <c r="DP3" s="3" t="s">
        <v>50</v>
      </c>
      <c r="DQ3" s="3" t="s">
        <v>51</v>
      </c>
      <c r="DR3" s="3" t="s">
        <v>52</v>
      </c>
      <c r="DS3" s="3" t="s">
        <v>53</v>
      </c>
      <c r="DT3" s="3" t="s">
        <v>54</v>
      </c>
      <c r="DU3" s="6" t="s">
        <v>96</v>
      </c>
      <c r="DV3" s="3" t="s">
        <v>55</v>
      </c>
      <c r="DW3" s="3" t="s">
        <v>56</v>
      </c>
      <c r="DX3" s="6" t="s">
        <v>99</v>
      </c>
      <c r="DY3" s="3" t="s">
        <v>57</v>
      </c>
      <c r="DZ3" s="3" t="s">
        <v>58</v>
      </c>
      <c r="EA3" s="3" t="s">
        <v>59</v>
      </c>
      <c r="EB3" s="3" t="s">
        <v>60</v>
      </c>
      <c r="EC3" s="3" t="s">
        <v>61</v>
      </c>
      <c r="ED3" s="3" t="s">
        <v>62</v>
      </c>
      <c r="EE3" s="3" t="s">
        <v>63</v>
      </c>
      <c r="EF3" s="3" t="s">
        <v>64</v>
      </c>
      <c r="EG3" s="3" t="s">
        <v>0</v>
      </c>
      <c r="EH3" s="3" t="s">
        <v>27</v>
      </c>
      <c r="EI3" s="3" t="s">
        <v>28</v>
      </c>
      <c r="EJ3" s="3" t="s">
        <v>29</v>
      </c>
      <c r="EK3" s="3" t="s">
        <v>30</v>
      </c>
      <c r="EL3" s="3" t="s">
        <v>31</v>
      </c>
      <c r="EM3" s="3" t="s">
        <v>32</v>
      </c>
      <c r="EN3" s="3" t="s">
        <v>33</v>
      </c>
      <c r="EO3" s="3" t="s">
        <v>34</v>
      </c>
      <c r="EP3" s="6" t="s">
        <v>98</v>
      </c>
      <c r="EQ3" s="3" t="s">
        <v>35</v>
      </c>
      <c r="ER3" s="3" t="s">
        <v>46</v>
      </c>
      <c r="ES3" s="3" t="s">
        <v>36</v>
      </c>
      <c r="ET3" s="3" t="s">
        <v>37</v>
      </c>
      <c r="EU3" s="6" t="s">
        <v>97</v>
      </c>
      <c r="EV3" s="3" t="s">
        <v>38</v>
      </c>
      <c r="EW3" s="3" t="s">
        <v>39</v>
      </c>
      <c r="EX3" s="3" t="s">
        <v>47</v>
      </c>
      <c r="EY3" s="3" t="s">
        <v>40</v>
      </c>
      <c r="EZ3" s="3" t="s">
        <v>41</v>
      </c>
      <c r="FA3" s="3" t="s">
        <v>42</v>
      </c>
      <c r="FB3" s="3" t="s">
        <v>43</v>
      </c>
      <c r="FC3" s="3" t="s">
        <v>44</v>
      </c>
      <c r="FD3" s="3" t="s">
        <v>45</v>
      </c>
      <c r="FE3" s="6" t="s">
        <v>125</v>
      </c>
      <c r="FF3" s="3" t="s">
        <v>48</v>
      </c>
      <c r="FG3" s="3" t="s">
        <v>49</v>
      </c>
      <c r="FH3" s="3" t="s">
        <v>50</v>
      </c>
      <c r="FI3" s="3" t="s">
        <v>51</v>
      </c>
      <c r="FJ3" s="3" t="s">
        <v>52</v>
      </c>
      <c r="FK3" s="3" t="s">
        <v>53</v>
      </c>
      <c r="FL3" s="3" t="s">
        <v>54</v>
      </c>
      <c r="FM3" s="6" t="s">
        <v>96</v>
      </c>
      <c r="FN3" s="3" t="s">
        <v>55</v>
      </c>
      <c r="FO3" s="3" t="s">
        <v>56</v>
      </c>
      <c r="FP3" s="6" t="s">
        <v>99</v>
      </c>
      <c r="FQ3" s="3" t="s">
        <v>57</v>
      </c>
      <c r="FR3" s="3" t="s">
        <v>58</v>
      </c>
      <c r="FS3" s="3" t="s">
        <v>59</v>
      </c>
      <c r="FT3" s="3" t="s">
        <v>60</v>
      </c>
      <c r="FU3" s="3" t="s">
        <v>61</v>
      </c>
      <c r="FV3" s="3" t="s">
        <v>62</v>
      </c>
      <c r="FW3" s="3" t="s">
        <v>63</v>
      </c>
      <c r="FX3" s="3" t="s">
        <v>64</v>
      </c>
      <c r="FY3" s="3" t="s">
        <v>0</v>
      </c>
      <c r="FZ3" s="3" t="s">
        <v>27</v>
      </c>
      <c r="GA3" s="3" t="s">
        <v>28</v>
      </c>
      <c r="GB3" s="3" t="s">
        <v>29</v>
      </c>
      <c r="GC3" s="3" t="s">
        <v>30</v>
      </c>
      <c r="GD3" s="3" t="s">
        <v>31</v>
      </c>
      <c r="GE3" s="3" t="s">
        <v>32</v>
      </c>
      <c r="GF3" s="3" t="s">
        <v>33</v>
      </c>
      <c r="GG3" s="3" t="s">
        <v>34</v>
      </c>
      <c r="GH3" s="6" t="s">
        <v>98</v>
      </c>
      <c r="GI3" s="3" t="s">
        <v>35</v>
      </c>
      <c r="GJ3" s="3" t="s">
        <v>46</v>
      </c>
      <c r="GK3" s="3" t="s">
        <v>36</v>
      </c>
      <c r="GL3" s="3" t="s">
        <v>37</v>
      </c>
      <c r="GM3" s="6" t="s">
        <v>97</v>
      </c>
      <c r="GN3" s="3" t="s">
        <v>38</v>
      </c>
      <c r="GO3" s="3" t="s">
        <v>39</v>
      </c>
      <c r="GP3" s="3" t="s">
        <v>47</v>
      </c>
      <c r="GQ3" s="3" t="s">
        <v>40</v>
      </c>
      <c r="GR3" s="3" t="s">
        <v>41</v>
      </c>
      <c r="GS3" s="3" t="s">
        <v>42</v>
      </c>
      <c r="GT3" s="3" t="s">
        <v>43</v>
      </c>
      <c r="GU3" s="3" t="s">
        <v>44</v>
      </c>
      <c r="GV3" s="3" t="s">
        <v>45</v>
      </c>
      <c r="GW3" s="6" t="s">
        <v>125</v>
      </c>
      <c r="GX3" s="3" t="s">
        <v>48</v>
      </c>
      <c r="GY3" s="3" t="s">
        <v>49</v>
      </c>
      <c r="GZ3" s="3" t="s">
        <v>50</v>
      </c>
      <c r="HA3" s="3" t="s">
        <v>51</v>
      </c>
      <c r="HB3" s="3" t="s">
        <v>52</v>
      </c>
      <c r="HC3" s="3" t="s">
        <v>53</v>
      </c>
      <c r="HD3" s="3" t="s">
        <v>54</v>
      </c>
      <c r="HE3" s="6" t="s">
        <v>96</v>
      </c>
      <c r="HF3" s="3" t="s">
        <v>55</v>
      </c>
      <c r="HG3" s="3" t="s">
        <v>56</v>
      </c>
      <c r="HH3" s="6" t="s">
        <v>99</v>
      </c>
      <c r="HI3" s="3" t="s">
        <v>57</v>
      </c>
      <c r="HJ3" s="3" t="s">
        <v>58</v>
      </c>
      <c r="HK3" s="3" t="s">
        <v>59</v>
      </c>
      <c r="HL3" s="3" t="s">
        <v>60</v>
      </c>
      <c r="HM3" s="3" t="s">
        <v>61</v>
      </c>
      <c r="HN3" s="3" t="s">
        <v>62</v>
      </c>
      <c r="HO3" s="3" t="s">
        <v>63</v>
      </c>
      <c r="HP3" s="3" t="s">
        <v>64</v>
      </c>
    </row>
    <row r="4" spans="1:224" ht="49.5" customHeight="1" x14ac:dyDescent="0.25">
      <c r="A4" s="34">
        <v>1057</v>
      </c>
      <c r="B4" s="29"/>
      <c r="C4" s="77" t="s">
        <v>66</v>
      </c>
      <c r="D4" s="79">
        <f t="shared" ref="D4:AH4" si="0">D5+D6+D7+D9+D8</f>
        <v>1692131.4200000002</v>
      </c>
      <c r="E4" s="181">
        <f t="shared" si="0"/>
        <v>1106958.98</v>
      </c>
      <c r="F4" s="28">
        <f t="shared" si="0"/>
        <v>294597.17</v>
      </c>
      <c r="G4" s="28">
        <f t="shared" si="0"/>
        <v>85473.900000000009</v>
      </c>
      <c r="H4" s="28">
        <f t="shared" si="0"/>
        <v>21958.9</v>
      </c>
      <c r="I4" s="28">
        <f t="shared" si="0"/>
        <v>537.35</v>
      </c>
      <c r="J4" s="28">
        <f t="shared" si="0"/>
        <v>17023.18</v>
      </c>
      <c r="K4" s="28">
        <f t="shared" si="0"/>
        <v>151</v>
      </c>
      <c r="L4" s="28">
        <f t="shared" si="0"/>
        <v>351</v>
      </c>
      <c r="M4" s="28">
        <f t="shared" si="0"/>
        <v>0</v>
      </c>
      <c r="N4" s="28">
        <f t="shared" si="0"/>
        <v>548.70000000000005</v>
      </c>
      <c r="O4" s="28">
        <f t="shared" si="0"/>
        <v>0</v>
      </c>
      <c r="P4" s="28">
        <f t="shared" si="0"/>
        <v>736.8</v>
      </c>
      <c r="Q4" s="28">
        <f t="shared" si="0"/>
        <v>103392.49</v>
      </c>
      <c r="R4" s="28">
        <f t="shared" si="0"/>
        <v>759</v>
      </c>
      <c r="S4" s="28">
        <f t="shared" si="0"/>
        <v>0</v>
      </c>
      <c r="T4" s="28">
        <f t="shared" si="0"/>
        <v>0</v>
      </c>
      <c r="U4" s="28">
        <f t="shared" si="0"/>
        <v>0</v>
      </c>
      <c r="V4" s="28">
        <f t="shared" si="0"/>
        <v>11458.119999999999</v>
      </c>
      <c r="W4" s="28">
        <f t="shared" si="0"/>
        <v>13005</v>
      </c>
      <c r="X4" s="28">
        <f t="shared" si="0"/>
        <v>388.79</v>
      </c>
      <c r="Y4" s="28">
        <f t="shared" si="0"/>
        <v>6349.29</v>
      </c>
      <c r="Z4" s="28">
        <f t="shared" si="0"/>
        <v>1249.75</v>
      </c>
      <c r="AA4" s="28">
        <f t="shared" si="0"/>
        <v>9215.4</v>
      </c>
      <c r="AB4" s="28">
        <f t="shared" si="0"/>
        <v>1312</v>
      </c>
      <c r="AC4" s="28">
        <f t="shared" si="0"/>
        <v>725.3</v>
      </c>
      <c r="AD4" s="28">
        <f t="shared" si="0"/>
        <v>473.7</v>
      </c>
      <c r="AE4" s="28">
        <f t="shared" si="0"/>
        <v>186</v>
      </c>
      <c r="AF4" s="28">
        <f t="shared" si="0"/>
        <v>5416.4</v>
      </c>
      <c r="AG4" s="28">
        <f t="shared" si="0"/>
        <v>0</v>
      </c>
      <c r="AH4" s="28">
        <f t="shared" si="0"/>
        <v>0</v>
      </c>
      <c r="AI4" s="114"/>
      <c r="AJ4" s="28">
        <f t="shared" ref="AJ4:BO4" si="1">AJ5+AJ6+AJ7+AJ9+AJ8</f>
        <v>0</v>
      </c>
      <c r="AK4" s="28">
        <f t="shared" si="1"/>
        <v>0</v>
      </c>
      <c r="AL4" s="28">
        <f t="shared" si="1"/>
        <v>0</v>
      </c>
      <c r="AM4" s="28">
        <f t="shared" si="1"/>
        <v>470.9</v>
      </c>
      <c r="AN4" s="28">
        <f t="shared" si="1"/>
        <v>0</v>
      </c>
      <c r="AO4" s="28">
        <f t="shared" si="1"/>
        <v>42</v>
      </c>
      <c r="AP4" s="28">
        <f t="shared" si="1"/>
        <v>0</v>
      </c>
      <c r="AQ4" s="28">
        <f t="shared" si="1"/>
        <v>0</v>
      </c>
      <c r="AR4" s="28">
        <f t="shared" si="1"/>
        <v>0</v>
      </c>
      <c r="AS4" s="28">
        <f t="shared" si="1"/>
        <v>0</v>
      </c>
      <c r="AT4" s="28">
        <f t="shared" si="1"/>
        <v>0</v>
      </c>
      <c r="AU4" s="28">
        <f t="shared" si="1"/>
        <v>9350.2999999999993</v>
      </c>
      <c r="AV4" s="28">
        <f t="shared" si="1"/>
        <v>0</v>
      </c>
      <c r="AW4" s="28">
        <f t="shared" si="1"/>
        <v>0</v>
      </c>
      <c r="AX4" s="28">
        <f t="shared" si="1"/>
        <v>1701401.5</v>
      </c>
      <c r="AY4" s="28">
        <f t="shared" si="1"/>
        <v>1105705.3999999999</v>
      </c>
      <c r="AZ4" s="28">
        <f t="shared" si="1"/>
        <v>208984.6</v>
      </c>
      <c r="BA4" s="28">
        <f t="shared" si="1"/>
        <v>87325.400000000009</v>
      </c>
      <c r="BB4" s="28">
        <f t="shared" si="1"/>
        <v>26476.2</v>
      </c>
      <c r="BC4" s="28">
        <f t="shared" si="1"/>
        <v>459.5</v>
      </c>
      <c r="BD4" s="28">
        <f t="shared" si="1"/>
        <v>20068</v>
      </c>
      <c r="BE4" s="28">
        <f t="shared" si="1"/>
        <v>250</v>
      </c>
      <c r="BF4" s="28">
        <f t="shared" si="1"/>
        <v>521.9</v>
      </c>
      <c r="BG4" s="28">
        <f t="shared" si="1"/>
        <v>0</v>
      </c>
      <c r="BH4" s="28">
        <f t="shared" si="1"/>
        <v>6900</v>
      </c>
      <c r="BI4" s="28">
        <f t="shared" si="1"/>
        <v>0</v>
      </c>
      <c r="BJ4" s="28">
        <f t="shared" si="1"/>
        <v>1520</v>
      </c>
      <c r="BK4" s="28">
        <f t="shared" si="1"/>
        <v>183843</v>
      </c>
      <c r="BL4" s="28">
        <f t="shared" si="1"/>
        <v>0</v>
      </c>
      <c r="BM4" s="28">
        <f t="shared" si="1"/>
        <v>698.8</v>
      </c>
      <c r="BN4" s="28">
        <f t="shared" si="1"/>
        <v>0</v>
      </c>
      <c r="BO4" s="28">
        <f t="shared" si="1"/>
        <v>0</v>
      </c>
      <c r="BP4" s="28">
        <f t="shared" ref="BP4:CU4" si="2">BP5+BP6+BP7+BP9+BP8</f>
        <v>10651.9</v>
      </c>
      <c r="BQ4" s="28">
        <f t="shared" si="2"/>
        <v>15470</v>
      </c>
      <c r="BR4" s="28">
        <f t="shared" si="2"/>
        <v>300</v>
      </c>
      <c r="BS4" s="28">
        <f t="shared" si="2"/>
        <v>0</v>
      </c>
      <c r="BT4" s="28">
        <f t="shared" si="2"/>
        <v>1667</v>
      </c>
      <c r="BU4" s="28">
        <f t="shared" si="2"/>
        <v>13943.9</v>
      </c>
      <c r="BV4" s="28">
        <f t="shared" si="2"/>
        <v>3910</v>
      </c>
      <c r="BW4" s="28">
        <f t="shared" si="2"/>
        <v>0</v>
      </c>
      <c r="BX4" s="28">
        <f t="shared" si="2"/>
        <v>766.6</v>
      </c>
      <c r="BY4" s="28">
        <f t="shared" si="2"/>
        <v>0</v>
      </c>
      <c r="BZ4" s="28">
        <f t="shared" si="2"/>
        <v>5521.7</v>
      </c>
      <c r="CA4" s="28">
        <f t="shared" si="2"/>
        <v>0</v>
      </c>
      <c r="CB4" s="28">
        <f t="shared" si="2"/>
        <v>0</v>
      </c>
      <c r="CC4" s="28">
        <f t="shared" si="2"/>
        <v>0</v>
      </c>
      <c r="CD4" s="28">
        <f t="shared" si="2"/>
        <v>0</v>
      </c>
      <c r="CE4" s="28">
        <f t="shared" si="2"/>
        <v>474.6</v>
      </c>
      <c r="CF4" s="28">
        <f t="shared" si="2"/>
        <v>0</v>
      </c>
      <c r="CG4" s="28">
        <f t="shared" si="2"/>
        <v>0</v>
      </c>
      <c r="CH4" s="28">
        <f t="shared" si="2"/>
        <v>0</v>
      </c>
      <c r="CI4" s="28">
        <f t="shared" si="2"/>
        <v>0</v>
      </c>
      <c r="CJ4" s="28">
        <f t="shared" si="2"/>
        <v>0</v>
      </c>
      <c r="CK4" s="28">
        <f t="shared" si="2"/>
        <v>0</v>
      </c>
      <c r="CL4" s="28">
        <f t="shared" si="2"/>
        <v>1850</v>
      </c>
      <c r="CM4" s="28">
        <f t="shared" si="2"/>
        <v>4093</v>
      </c>
      <c r="CN4" s="28">
        <f t="shared" si="2"/>
        <v>0</v>
      </c>
      <c r="CO4" s="28">
        <f t="shared" si="2"/>
        <v>1771613.8</v>
      </c>
      <c r="CP4" s="28">
        <f t="shared" si="2"/>
        <v>1133067.6000000001</v>
      </c>
      <c r="CQ4" s="28">
        <f t="shared" si="2"/>
        <v>206853.2</v>
      </c>
      <c r="CR4" s="28">
        <f t="shared" si="2"/>
        <v>85891.8</v>
      </c>
      <c r="CS4" s="28">
        <f t="shared" si="2"/>
        <v>34872.300000000003</v>
      </c>
      <c r="CT4" s="28">
        <f t="shared" si="2"/>
        <v>459.5</v>
      </c>
      <c r="CU4" s="28">
        <f t="shared" si="2"/>
        <v>18544.2</v>
      </c>
      <c r="CV4" s="28">
        <f t="shared" ref="CV4:DL4" si="3">CV5+CV6+CV7+CV9+CV8</f>
        <v>250</v>
      </c>
      <c r="CW4" s="28">
        <f t="shared" si="3"/>
        <v>521.9</v>
      </c>
      <c r="CX4" s="28">
        <f t="shared" si="3"/>
        <v>0</v>
      </c>
      <c r="CY4" s="28">
        <f t="shared" si="3"/>
        <v>6900</v>
      </c>
      <c r="CZ4" s="28">
        <f t="shared" si="3"/>
        <v>0</v>
      </c>
      <c r="DA4" s="28">
        <f t="shared" si="3"/>
        <v>1520</v>
      </c>
      <c r="DB4" s="28">
        <f t="shared" si="3"/>
        <v>189538</v>
      </c>
      <c r="DC4" s="28">
        <f t="shared" si="3"/>
        <v>902</v>
      </c>
      <c r="DD4" s="28">
        <f t="shared" si="3"/>
        <v>698.8</v>
      </c>
      <c r="DE4" s="28">
        <f t="shared" si="3"/>
        <v>0</v>
      </c>
      <c r="DF4" s="28">
        <f t="shared" si="3"/>
        <v>0</v>
      </c>
      <c r="DG4" s="28">
        <f t="shared" si="3"/>
        <v>15000</v>
      </c>
      <c r="DH4" s="28">
        <f t="shared" si="3"/>
        <v>22470</v>
      </c>
      <c r="DI4" s="28">
        <f t="shared" si="3"/>
        <v>300</v>
      </c>
      <c r="DJ4" s="28">
        <f t="shared" si="3"/>
        <v>0</v>
      </c>
      <c r="DK4" s="28">
        <f t="shared" si="3"/>
        <v>1667</v>
      </c>
      <c r="DL4" s="28">
        <f t="shared" si="3"/>
        <v>14181.6</v>
      </c>
      <c r="DM4" s="114"/>
      <c r="DN4" s="28">
        <f t="shared" ref="DN4:FD4" si="4">DN5+DN6+DN7+DN9+DN8</f>
        <v>3910</v>
      </c>
      <c r="DO4" s="28">
        <f t="shared" si="4"/>
        <v>0</v>
      </c>
      <c r="DP4" s="28">
        <f t="shared" si="4"/>
        <v>1021.6</v>
      </c>
      <c r="DQ4" s="28">
        <f t="shared" si="4"/>
        <v>0</v>
      </c>
      <c r="DR4" s="28">
        <f t="shared" si="4"/>
        <v>5600</v>
      </c>
      <c r="DS4" s="28">
        <f t="shared" si="4"/>
        <v>0</v>
      </c>
      <c r="DT4" s="28">
        <f t="shared" si="4"/>
        <v>0</v>
      </c>
      <c r="DU4" s="28">
        <f t="shared" si="4"/>
        <v>0</v>
      </c>
      <c r="DV4" s="28">
        <f t="shared" si="4"/>
        <v>0</v>
      </c>
      <c r="DW4" s="28">
        <f t="shared" si="4"/>
        <v>474.6</v>
      </c>
      <c r="DX4" s="28">
        <f t="shared" si="4"/>
        <v>0</v>
      </c>
      <c r="DY4" s="28">
        <f t="shared" si="4"/>
        <v>0</v>
      </c>
      <c r="DZ4" s="28">
        <f t="shared" si="4"/>
        <v>0</v>
      </c>
      <c r="EA4" s="28">
        <f t="shared" si="4"/>
        <v>0</v>
      </c>
      <c r="EB4" s="28">
        <f t="shared" si="4"/>
        <v>0</v>
      </c>
      <c r="EC4" s="28">
        <f t="shared" si="4"/>
        <v>0</v>
      </c>
      <c r="ED4" s="28">
        <f t="shared" si="4"/>
        <v>26969.7</v>
      </c>
      <c r="EE4" s="28">
        <f t="shared" si="4"/>
        <v>0</v>
      </c>
      <c r="EF4" s="28">
        <f t="shared" si="4"/>
        <v>0</v>
      </c>
      <c r="EG4" s="28">
        <f t="shared" si="4"/>
        <v>1778087.2000000002</v>
      </c>
      <c r="EH4" s="28">
        <f t="shared" si="4"/>
        <v>1151300.8</v>
      </c>
      <c r="EI4" s="28">
        <f t="shared" si="4"/>
        <v>210326.19999999998</v>
      </c>
      <c r="EJ4" s="28">
        <f t="shared" si="4"/>
        <v>87628.7</v>
      </c>
      <c r="EK4" s="28">
        <f t="shared" si="4"/>
        <v>34872.300000000003</v>
      </c>
      <c r="EL4" s="28">
        <f t="shared" si="4"/>
        <v>459.5</v>
      </c>
      <c r="EM4" s="28">
        <f t="shared" si="4"/>
        <v>18544.2</v>
      </c>
      <c r="EN4" s="28">
        <f t="shared" si="4"/>
        <v>250</v>
      </c>
      <c r="EO4" s="28">
        <f t="shared" si="4"/>
        <v>521.9</v>
      </c>
      <c r="EP4" s="28">
        <f t="shared" si="4"/>
        <v>0</v>
      </c>
      <c r="EQ4" s="28">
        <f t="shared" si="4"/>
        <v>6900</v>
      </c>
      <c r="ER4" s="28">
        <f t="shared" si="4"/>
        <v>0</v>
      </c>
      <c r="ES4" s="28">
        <f t="shared" si="4"/>
        <v>1520</v>
      </c>
      <c r="ET4" s="28">
        <f t="shared" si="4"/>
        <v>189538</v>
      </c>
      <c r="EU4" s="28">
        <f t="shared" si="4"/>
        <v>902</v>
      </c>
      <c r="EV4" s="28">
        <f t="shared" si="4"/>
        <v>698.8</v>
      </c>
      <c r="EW4" s="28">
        <f t="shared" si="4"/>
        <v>0</v>
      </c>
      <c r="EX4" s="28">
        <f t="shared" si="4"/>
        <v>0</v>
      </c>
      <c r="EY4" s="28">
        <f t="shared" si="4"/>
        <v>15000</v>
      </c>
      <c r="EZ4" s="28">
        <f t="shared" si="4"/>
        <v>22470</v>
      </c>
      <c r="FA4" s="28">
        <f t="shared" si="4"/>
        <v>300</v>
      </c>
      <c r="FB4" s="28">
        <f t="shared" si="4"/>
        <v>0</v>
      </c>
      <c r="FC4" s="28">
        <f t="shared" si="4"/>
        <v>1667</v>
      </c>
      <c r="FD4" s="28">
        <f t="shared" si="4"/>
        <v>14181.6</v>
      </c>
      <c r="FE4" s="114"/>
      <c r="FF4" s="28">
        <f t="shared" ref="FF4:GV4" si="5">FF5+FF6+FF7+FF9+FF8</f>
        <v>3910</v>
      </c>
      <c r="FG4" s="28">
        <f t="shared" si="5"/>
        <v>0</v>
      </c>
      <c r="FH4" s="28">
        <f t="shared" si="5"/>
        <v>1021.6</v>
      </c>
      <c r="FI4" s="28">
        <f t="shared" si="5"/>
        <v>0</v>
      </c>
      <c r="FJ4" s="28">
        <f t="shared" si="5"/>
        <v>5600</v>
      </c>
      <c r="FK4" s="28">
        <f t="shared" si="5"/>
        <v>0</v>
      </c>
      <c r="FL4" s="28">
        <f t="shared" si="5"/>
        <v>0</v>
      </c>
      <c r="FM4" s="28">
        <f t="shared" si="5"/>
        <v>0</v>
      </c>
      <c r="FN4" s="28">
        <f t="shared" si="5"/>
        <v>0</v>
      </c>
      <c r="FO4" s="28">
        <f t="shared" si="5"/>
        <v>474.6</v>
      </c>
      <c r="FP4" s="28">
        <f t="shared" si="5"/>
        <v>0</v>
      </c>
      <c r="FQ4" s="28">
        <f t="shared" si="5"/>
        <v>0</v>
      </c>
      <c r="FR4" s="28">
        <f t="shared" si="5"/>
        <v>0</v>
      </c>
      <c r="FS4" s="28">
        <f t="shared" si="5"/>
        <v>0</v>
      </c>
      <c r="FT4" s="28">
        <f t="shared" si="5"/>
        <v>0</v>
      </c>
      <c r="FU4" s="28">
        <f t="shared" si="5"/>
        <v>0</v>
      </c>
      <c r="FV4" s="28">
        <f t="shared" si="5"/>
        <v>10000</v>
      </c>
      <c r="FW4" s="28">
        <f t="shared" si="5"/>
        <v>0</v>
      </c>
      <c r="FX4" s="28">
        <f t="shared" si="5"/>
        <v>0</v>
      </c>
      <c r="FY4" s="28">
        <f t="shared" si="5"/>
        <v>1793493.3</v>
      </c>
      <c r="FZ4" s="28">
        <f t="shared" si="5"/>
        <v>1163275.2999999998</v>
      </c>
      <c r="GA4" s="28">
        <f t="shared" si="5"/>
        <v>212613.9</v>
      </c>
      <c r="GB4" s="28">
        <f t="shared" si="5"/>
        <v>88772.599999999991</v>
      </c>
      <c r="GC4" s="28">
        <f t="shared" si="5"/>
        <v>34872.300000000003</v>
      </c>
      <c r="GD4" s="28">
        <f t="shared" si="5"/>
        <v>459.5</v>
      </c>
      <c r="GE4" s="28">
        <f t="shared" si="5"/>
        <v>18544.2</v>
      </c>
      <c r="GF4" s="28">
        <f t="shared" si="5"/>
        <v>250</v>
      </c>
      <c r="GG4" s="28">
        <f t="shared" si="5"/>
        <v>521.9</v>
      </c>
      <c r="GH4" s="28">
        <f t="shared" si="5"/>
        <v>0</v>
      </c>
      <c r="GI4" s="28">
        <f t="shared" si="5"/>
        <v>6900</v>
      </c>
      <c r="GJ4" s="28">
        <f t="shared" si="5"/>
        <v>0</v>
      </c>
      <c r="GK4" s="28">
        <f t="shared" si="5"/>
        <v>1520</v>
      </c>
      <c r="GL4" s="28">
        <f t="shared" si="5"/>
        <v>189538</v>
      </c>
      <c r="GM4" s="28">
        <f t="shared" si="5"/>
        <v>902</v>
      </c>
      <c r="GN4" s="28">
        <f t="shared" si="5"/>
        <v>698.8</v>
      </c>
      <c r="GO4" s="28">
        <f t="shared" si="5"/>
        <v>0</v>
      </c>
      <c r="GP4" s="28">
        <f t="shared" si="5"/>
        <v>0</v>
      </c>
      <c r="GQ4" s="28">
        <f t="shared" si="5"/>
        <v>15000</v>
      </c>
      <c r="GR4" s="28">
        <f t="shared" si="5"/>
        <v>22470</v>
      </c>
      <c r="GS4" s="28">
        <f t="shared" si="5"/>
        <v>300</v>
      </c>
      <c r="GT4" s="28">
        <f t="shared" si="5"/>
        <v>0</v>
      </c>
      <c r="GU4" s="28">
        <f t="shared" si="5"/>
        <v>1667</v>
      </c>
      <c r="GV4" s="28">
        <f t="shared" si="5"/>
        <v>14181.6</v>
      </c>
      <c r="GW4" s="114"/>
      <c r="GX4" s="28">
        <f t="shared" ref="GX4:HP4" si="6">GX5+GX6+GX7+GX9+GX8</f>
        <v>3910</v>
      </c>
      <c r="GY4" s="28">
        <f t="shared" si="6"/>
        <v>0</v>
      </c>
      <c r="GZ4" s="28">
        <f t="shared" si="6"/>
        <v>1021.6</v>
      </c>
      <c r="HA4" s="28">
        <f t="shared" si="6"/>
        <v>0</v>
      </c>
      <c r="HB4" s="28">
        <f t="shared" si="6"/>
        <v>5600</v>
      </c>
      <c r="HC4" s="28">
        <f t="shared" si="6"/>
        <v>0</v>
      </c>
      <c r="HD4" s="28">
        <f t="shared" si="6"/>
        <v>0</v>
      </c>
      <c r="HE4" s="28">
        <f t="shared" si="6"/>
        <v>0</v>
      </c>
      <c r="HF4" s="28">
        <f t="shared" si="6"/>
        <v>0</v>
      </c>
      <c r="HG4" s="28">
        <f t="shared" si="6"/>
        <v>474.6</v>
      </c>
      <c r="HH4" s="28">
        <f t="shared" si="6"/>
        <v>0</v>
      </c>
      <c r="HI4" s="28">
        <f t="shared" si="6"/>
        <v>0</v>
      </c>
      <c r="HJ4" s="28">
        <f t="shared" si="6"/>
        <v>0</v>
      </c>
      <c r="HK4" s="28">
        <f t="shared" si="6"/>
        <v>0</v>
      </c>
      <c r="HL4" s="28">
        <f t="shared" si="6"/>
        <v>0</v>
      </c>
      <c r="HM4" s="28">
        <f t="shared" si="6"/>
        <v>0</v>
      </c>
      <c r="HN4" s="28">
        <f t="shared" si="6"/>
        <v>10000</v>
      </c>
      <c r="HO4" s="28">
        <f t="shared" si="6"/>
        <v>0</v>
      </c>
      <c r="HP4" s="28">
        <f t="shared" si="6"/>
        <v>0</v>
      </c>
    </row>
    <row r="5" spans="1:224" ht="57" customHeight="1" x14ac:dyDescent="0.25">
      <c r="A5" s="34"/>
      <c r="B5" s="8">
        <v>11001</v>
      </c>
      <c r="C5" s="87" t="s">
        <v>80</v>
      </c>
      <c r="D5" s="79">
        <f>SUM(E5:AW5)</f>
        <v>1566694.7</v>
      </c>
      <c r="E5" s="225">
        <v>1007697.86</v>
      </c>
      <c r="F5" s="4">
        <v>287941.17</v>
      </c>
      <c r="G5" s="4">
        <v>83191.600000000006</v>
      </c>
      <c r="H5" s="4">
        <v>21958.9</v>
      </c>
      <c r="I5" s="4">
        <v>537.35</v>
      </c>
      <c r="J5" s="4">
        <v>17023.18</v>
      </c>
      <c r="K5" s="4">
        <v>151</v>
      </c>
      <c r="L5" s="4">
        <v>351</v>
      </c>
      <c r="M5" s="7"/>
      <c r="N5" s="4">
        <v>548.70000000000005</v>
      </c>
      <c r="O5" s="4"/>
      <c r="P5" s="4">
        <v>736.8</v>
      </c>
      <c r="Q5" s="4">
        <v>103392.49</v>
      </c>
      <c r="R5" s="7">
        <v>759</v>
      </c>
      <c r="S5" s="4"/>
      <c r="T5" s="4"/>
      <c r="U5" s="4"/>
      <c r="V5" s="4">
        <v>3571.12</v>
      </c>
      <c r="W5" s="4">
        <v>13005</v>
      </c>
      <c r="X5" s="4">
        <v>388.79</v>
      </c>
      <c r="Y5" s="4">
        <v>6349.29</v>
      </c>
      <c r="Z5" s="4">
        <v>1249.75</v>
      </c>
      <c r="AA5" s="4">
        <v>9215.4</v>
      </c>
      <c r="AB5" s="4">
        <v>1312</v>
      </c>
      <c r="AC5" s="4">
        <v>725.3</v>
      </c>
      <c r="AD5" s="4">
        <v>473.7</v>
      </c>
      <c r="AE5" s="4">
        <v>186</v>
      </c>
      <c r="AF5" s="4">
        <v>5416.4</v>
      </c>
      <c r="AG5" s="4"/>
      <c r="AH5" s="4"/>
      <c r="AI5" s="7"/>
      <c r="AJ5" s="7"/>
      <c r="AK5" s="4"/>
      <c r="AL5" s="7"/>
      <c r="AM5" s="4">
        <v>470.9</v>
      </c>
      <c r="AN5" s="7"/>
      <c r="AO5" s="7">
        <v>42</v>
      </c>
      <c r="AP5" s="4"/>
      <c r="AQ5" s="4"/>
      <c r="AR5" s="4"/>
      <c r="AS5" s="4"/>
      <c r="AT5" s="4"/>
      <c r="AU5" s="4"/>
      <c r="AV5" s="4"/>
      <c r="AW5" s="4"/>
      <c r="AX5" s="28">
        <f>SUM(AY5:CN5)</f>
        <v>1585730.6</v>
      </c>
      <c r="AY5" s="4">
        <v>1011495.5</v>
      </c>
      <c r="AZ5" s="4">
        <v>201919.6</v>
      </c>
      <c r="BA5" s="4">
        <v>85024.3</v>
      </c>
      <c r="BB5" s="4">
        <v>26476.2</v>
      </c>
      <c r="BC5" s="4">
        <v>459.5</v>
      </c>
      <c r="BD5" s="4">
        <v>20068</v>
      </c>
      <c r="BE5" s="4">
        <v>250</v>
      </c>
      <c r="BF5" s="4">
        <v>521.9</v>
      </c>
      <c r="BG5" s="7"/>
      <c r="BH5" s="4">
        <v>6900</v>
      </c>
      <c r="BI5" s="4"/>
      <c r="BJ5" s="4">
        <v>1520</v>
      </c>
      <c r="BK5" s="4">
        <v>183843</v>
      </c>
      <c r="BL5" s="7"/>
      <c r="BM5" s="4">
        <v>698.8</v>
      </c>
      <c r="BN5" s="4"/>
      <c r="BO5" s="4"/>
      <c r="BP5" s="4">
        <v>4500</v>
      </c>
      <c r="BQ5" s="4">
        <v>15470</v>
      </c>
      <c r="BR5" s="4">
        <v>300</v>
      </c>
      <c r="BS5" s="4"/>
      <c r="BT5" s="4">
        <v>1667</v>
      </c>
      <c r="BU5" s="4">
        <v>13943.9</v>
      </c>
      <c r="BV5" s="4">
        <v>3910</v>
      </c>
      <c r="BW5" s="4"/>
      <c r="BX5" s="4">
        <v>766.6</v>
      </c>
      <c r="BY5" s="4"/>
      <c r="BZ5" s="4">
        <v>5521.7</v>
      </c>
      <c r="CA5" s="4"/>
      <c r="CB5" s="4"/>
      <c r="CC5" s="7"/>
      <c r="CD5" s="4"/>
      <c r="CE5" s="4">
        <v>474.6</v>
      </c>
      <c r="CF5" s="7"/>
      <c r="CG5" s="4"/>
      <c r="CH5" s="4"/>
      <c r="CI5" s="4"/>
      <c r="CJ5" s="4"/>
      <c r="CK5" s="4"/>
      <c r="CL5" s="4"/>
      <c r="CM5" s="4"/>
      <c r="CN5" s="4"/>
      <c r="CO5" s="28">
        <f>SUM(CP5:EF5)</f>
        <v>1588937.5000000002</v>
      </c>
      <c r="CP5" s="4">
        <v>996115.3</v>
      </c>
      <c r="CQ5" s="4">
        <v>200619.5</v>
      </c>
      <c r="CR5" s="4">
        <v>83871.199999999997</v>
      </c>
      <c r="CS5" s="4">
        <v>34872.300000000003</v>
      </c>
      <c r="CT5" s="4">
        <v>459.5</v>
      </c>
      <c r="CU5" s="4">
        <v>18544.2</v>
      </c>
      <c r="CV5" s="4">
        <v>250</v>
      </c>
      <c r="CW5" s="4">
        <v>521.9</v>
      </c>
      <c r="CX5" s="7"/>
      <c r="CY5" s="4">
        <v>6900</v>
      </c>
      <c r="CZ5" s="4"/>
      <c r="DA5" s="4">
        <v>1520</v>
      </c>
      <c r="DB5" s="4">
        <v>189538</v>
      </c>
      <c r="DC5" s="7">
        <v>902</v>
      </c>
      <c r="DD5" s="4">
        <v>698.8</v>
      </c>
      <c r="DE5" s="4"/>
      <c r="DF5" s="4"/>
      <c r="DG5" s="4">
        <v>4500</v>
      </c>
      <c r="DH5" s="4">
        <v>22470</v>
      </c>
      <c r="DI5" s="4">
        <v>300</v>
      </c>
      <c r="DJ5" s="4"/>
      <c r="DK5" s="4">
        <v>1667</v>
      </c>
      <c r="DL5" s="4">
        <v>14181.6</v>
      </c>
      <c r="DM5" s="7"/>
      <c r="DN5" s="4">
        <v>3910</v>
      </c>
      <c r="DO5" s="4"/>
      <c r="DP5" s="4">
        <v>1021.6</v>
      </c>
      <c r="DQ5" s="4"/>
      <c r="DR5" s="4">
        <v>5600</v>
      </c>
      <c r="DS5" s="4"/>
      <c r="DT5" s="4"/>
      <c r="DU5" s="7"/>
      <c r="DV5" s="4"/>
      <c r="DW5" s="4">
        <v>474.6</v>
      </c>
      <c r="DX5" s="7"/>
      <c r="DY5" s="4"/>
      <c r="DZ5" s="4"/>
      <c r="EA5" s="4"/>
      <c r="EB5" s="4"/>
      <c r="EC5" s="4"/>
      <c r="ED5" s="4"/>
      <c r="EE5" s="4"/>
      <c r="EF5" s="4"/>
      <c r="EG5" s="28">
        <f>SUM(EH5:FX5)</f>
        <v>1611498.4000000004</v>
      </c>
      <c r="EH5" s="4">
        <v>1013662.3</v>
      </c>
      <c r="EI5" s="4">
        <v>203961.8</v>
      </c>
      <c r="EJ5" s="4">
        <v>85542.8</v>
      </c>
      <c r="EK5" s="4">
        <v>34872.300000000003</v>
      </c>
      <c r="EL5" s="4">
        <v>459.5</v>
      </c>
      <c r="EM5" s="4">
        <v>18544.2</v>
      </c>
      <c r="EN5" s="4">
        <v>250</v>
      </c>
      <c r="EO5" s="4">
        <v>521.9</v>
      </c>
      <c r="EP5" s="7"/>
      <c r="EQ5" s="4">
        <v>6900</v>
      </c>
      <c r="ER5" s="4"/>
      <c r="ES5" s="4">
        <v>1520</v>
      </c>
      <c r="ET5" s="4">
        <v>189538</v>
      </c>
      <c r="EU5" s="7">
        <v>902</v>
      </c>
      <c r="EV5" s="4">
        <v>698.8</v>
      </c>
      <c r="EW5" s="4"/>
      <c r="EX5" s="4"/>
      <c r="EY5" s="4">
        <v>4500</v>
      </c>
      <c r="EZ5" s="4">
        <v>22470</v>
      </c>
      <c r="FA5" s="4">
        <v>300</v>
      </c>
      <c r="FB5" s="4"/>
      <c r="FC5" s="4">
        <v>1667</v>
      </c>
      <c r="FD5" s="4">
        <v>14181.6</v>
      </c>
      <c r="FE5" s="7"/>
      <c r="FF5" s="4">
        <v>3910</v>
      </c>
      <c r="FG5" s="4"/>
      <c r="FH5" s="4">
        <v>1021.6</v>
      </c>
      <c r="FI5" s="4"/>
      <c r="FJ5" s="4">
        <v>5600</v>
      </c>
      <c r="FK5" s="4"/>
      <c r="FL5" s="4"/>
      <c r="FM5" s="7"/>
      <c r="FN5" s="4"/>
      <c r="FO5" s="4">
        <v>474.6</v>
      </c>
      <c r="FP5" s="7"/>
      <c r="FQ5" s="4"/>
      <c r="FR5" s="4"/>
      <c r="FS5" s="4"/>
      <c r="FT5" s="4"/>
      <c r="FU5" s="4"/>
      <c r="FV5" s="4"/>
      <c r="FW5" s="4"/>
      <c r="FX5" s="4"/>
      <c r="FY5" s="28">
        <f>SUM(FZ5:HP5)</f>
        <v>1626718.8</v>
      </c>
      <c r="FZ5" s="4">
        <v>1025492.4</v>
      </c>
      <c r="GA5" s="4">
        <v>206222</v>
      </c>
      <c r="GB5" s="4">
        <v>86672.9</v>
      </c>
      <c r="GC5" s="4">
        <v>34872.300000000003</v>
      </c>
      <c r="GD5" s="4">
        <v>459.5</v>
      </c>
      <c r="GE5" s="4">
        <v>18544.2</v>
      </c>
      <c r="GF5" s="4">
        <v>250</v>
      </c>
      <c r="GG5" s="4">
        <v>521.9</v>
      </c>
      <c r="GH5" s="7"/>
      <c r="GI5" s="4">
        <v>6900</v>
      </c>
      <c r="GJ5" s="4"/>
      <c r="GK5" s="4">
        <v>1520</v>
      </c>
      <c r="GL5" s="4">
        <v>189538</v>
      </c>
      <c r="GM5" s="7">
        <v>902</v>
      </c>
      <c r="GN5" s="4">
        <v>698.8</v>
      </c>
      <c r="GO5" s="4"/>
      <c r="GP5" s="4"/>
      <c r="GQ5" s="4">
        <v>4500</v>
      </c>
      <c r="GR5" s="4">
        <v>22470</v>
      </c>
      <c r="GS5" s="4">
        <v>300</v>
      </c>
      <c r="GT5" s="4"/>
      <c r="GU5" s="4">
        <v>1667</v>
      </c>
      <c r="GV5" s="4">
        <v>14181.6</v>
      </c>
      <c r="GW5" s="7"/>
      <c r="GX5" s="4">
        <v>3910</v>
      </c>
      <c r="GY5" s="4"/>
      <c r="GZ5" s="4">
        <v>1021.6</v>
      </c>
      <c r="HA5" s="4"/>
      <c r="HB5" s="4">
        <v>5600</v>
      </c>
      <c r="HC5" s="4"/>
      <c r="HD5" s="4"/>
      <c r="HE5" s="7"/>
      <c r="HF5" s="4"/>
      <c r="HG5" s="4">
        <v>474.6</v>
      </c>
      <c r="HH5" s="7"/>
      <c r="HI5" s="4"/>
      <c r="HJ5" s="4"/>
      <c r="HK5" s="4"/>
      <c r="HL5" s="4"/>
      <c r="HM5" s="4"/>
      <c r="HN5" s="4"/>
      <c r="HO5" s="4"/>
      <c r="HP5" s="4"/>
    </row>
    <row r="6" spans="1:224" ht="38.25" customHeight="1" x14ac:dyDescent="0.25">
      <c r="A6" s="109"/>
      <c r="B6" s="8">
        <v>11003</v>
      </c>
      <c r="C6" s="86" t="s">
        <v>67</v>
      </c>
      <c r="D6" s="79">
        <f t="shared" ref="D6" si="7">SUM(E6:AW6)</f>
        <v>39495.620000000003</v>
      </c>
      <c r="E6" s="225">
        <v>30557.32</v>
      </c>
      <c r="F6" s="4">
        <v>6656</v>
      </c>
      <c r="G6" s="4">
        <v>2282.3000000000002</v>
      </c>
      <c r="H6" s="4"/>
      <c r="I6" s="4"/>
      <c r="J6" s="4"/>
      <c r="K6" s="4"/>
      <c r="L6" s="4"/>
      <c r="M6" s="7"/>
      <c r="N6" s="4"/>
      <c r="O6" s="4"/>
      <c r="P6" s="4"/>
      <c r="Q6" s="4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7"/>
      <c r="AJ6" s="7"/>
      <c r="AK6" s="4"/>
      <c r="AL6" s="7"/>
      <c r="AM6" s="4"/>
      <c r="AN6" s="7"/>
      <c r="AO6" s="7"/>
      <c r="AP6" s="4"/>
      <c r="AQ6" s="4"/>
      <c r="AR6" s="4"/>
      <c r="AS6" s="4"/>
      <c r="AT6" s="4"/>
      <c r="AU6" s="4"/>
      <c r="AV6" s="4"/>
      <c r="AW6" s="4"/>
      <c r="AX6" s="181">
        <f t="shared" ref="AX6" si="8">SUM(AY6:CN6)</f>
        <v>42147.199999999997</v>
      </c>
      <c r="AY6" s="4">
        <v>32781.1</v>
      </c>
      <c r="AZ6" s="4">
        <v>7065</v>
      </c>
      <c r="BA6" s="4">
        <v>2301.1</v>
      </c>
      <c r="BB6" s="4"/>
      <c r="BC6" s="4"/>
      <c r="BD6" s="4"/>
      <c r="BE6" s="4"/>
      <c r="BF6" s="4"/>
      <c r="BG6" s="7"/>
      <c r="BH6" s="4"/>
      <c r="BI6" s="4"/>
      <c r="BJ6" s="4"/>
      <c r="BK6" s="4"/>
      <c r="BL6" s="7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7"/>
      <c r="CD6" s="4"/>
      <c r="CE6" s="4"/>
      <c r="CF6" s="7"/>
      <c r="CG6" s="4"/>
      <c r="CH6" s="4"/>
      <c r="CI6" s="4"/>
      <c r="CJ6" s="4"/>
      <c r="CK6" s="4"/>
      <c r="CL6" s="4"/>
      <c r="CM6" s="4"/>
      <c r="CN6" s="4"/>
      <c r="CO6" s="181">
        <f t="shared" ref="CO6" si="9">SUM(CP6:EF6)</f>
        <v>37144.199999999997</v>
      </c>
      <c r="CP6" s="4">
        <v>28889.9</v>
      </c>
      <c r="CQ6" s="4">
        <v>6233.7</v>
      </c>
      <c r="CR6" s="4">
        <v>2020.6</v>
      </c>
      <c r="CS6" s="4"/>
      <c r="CT6" s="4"/>
      <c r="CU6" s="4"/>
      <c r="CV6" s="4"/>
      <c r="CW6" s="4"/>
      <c r="CX6" s="7"/>
      <c r="CY6" s="4"/>
      <c r="CZ6" s="4"/>
      <c r="DA6" s="4"/>
      <c r="DB6" s="4"/>
      <c r="DC6" s="7"/>
      <c r="DD6" s="4"/>
      <c r="DE6" s="4"/>
      <c r="DF6" s="4"/>
      <c r="DG6" s="4"/>
      <c r="DH6" s="4"/>
      <c r="DI6" s="4"/>
      <c r="DJ6" s="4"/>
      <c r="DK6" s="4"/>
      <c r="DL6" s="4"/>
      <c r="DM6" s="7"/>
      <c r="DN6" s="4"/>
      <c r="DO6" s="4"/>
      <c r="DP6" s="4"/>
      <c r="DQ6" s="4"/>
      <c r="DR6" s="4"/>
      <c r="DS6" s="4"/>
      <c r="DT6" s="4"/>
      <c r="DU6" s="7"/>
      <c r="DV6" s="4"/>
      <c r="DW6" s="4"/>
      <c r="DX6" s="7"/>
      <c r="DY6" s="4"/>
      <c r="DZ6" s="4"/>
      <c r="EA6" s="4"/>
      <c r="EB6" s="4"/>
      <c r="EC6" s="4"/>
      <c r="ED6" s="4"/>
      <c r="EE6" s="4"/>
      <c r="EF6" s="4"/>
      <c r="EG6" s="28">
        <f t="shared" ref="EG6" si="10">SUM(EH6:FX6)</f>
        <v>38026.400000000001</v>
      </c>
      <c r="EH6" s="4">
        <v>29576.1</v>
      </c>
      <c r="EI6" s="4">
        <v>6364.4</v>
      </c>
      <c r="EJ6" s="4">
        <v>2085.9</v>
      </c>
      <c r="EK6" s="4"/>
      <c r="EL6" s="4"/>
      <c r="EM6" s="4"/>
      <c r="EN6" s="4"/>
      <c r="EO6" s="4"/>
      <c r="EP6" s="7"/>
      <c r="EQ6" s="4"/>
      <c r="ER6" s="4"/>
      <c r="ES6" s="4"/>
      <c r="ET6" s="4"/>
      <c r="EU6" s="7"/>
      <c r="EV6" s="4"/>
      <c r="EW6" s="4"/>
      <c r="EX6" s="4"/>
      <c r="EY6" s="4"/>
      <c r="EZ6" s="4"/>
      <c r="FA6" s="4"/>
      <c r="FB6" s="4"/>
      <c r="FC6" s="4"/>
      <c r="FD6" s="4"/>
      <c r="FE6" s="7"/>
      <c r="FF6" s="4"/>
      <c r="FG6" s="4"/>
      <c r="FH6" s="4"/>
      <c r="FI6" s="4"/>
      <c r="FJ6" s="4"/>
      <c r="FK6" s="4"/>
      <c r="FL6" s="4"/>
      <c r="FM6" s="7"/>
      <c r="FN6" s="4"/>
      <c r="FO6" s="4"/>
      <c r="FP6" s="7"/>
      <c r="FQ6" s="4"/>
      <c r="FR6" s="4"/>
      <c r="FS6" s="4"/>
      <c r="FT6" s="4"/>
      <c r="FU6" s="4"/>
      <c r="FV6" s="4"/>
      <c r="FW6" s="4"/>
      <c r="FX6" s="4"/>
      <c r="FY6" s="28">
        <f>SUM(FZ6:HP6)</f>
        <v>38212.1</v>
      </c>
      <c r="FZ6" s="180">
        <v>29720.5</v>
      </c>
      <c r="GA6" s="4">
        <v>6391.9</v>
      </c>
      <c r="GB6" s="4">
        <v>2099.6999999999998</v>
      </c>
      <c r="GC6" s="4"/>
      <c r="GD6" s="4"/>
      <c r="GE6" s="4"/>
      <c r="GF6" s="4"/>
      <c r="GG6" s="4"/>
      <c r="GH6" s="7"/>
      <c r="GI6" s="4"/>
      <c r="GJ6" s="4"/>
      <c r="GK6" s="4"/>
      <c r="GL6" s="4"/>
      <c r="GM6" s="7"/>
      <c r="GN6" s="4"/>
      <c r="GO6" s="4"/>
      <c r="GP6" s="4"/>
      <c r="GQ6" s="4"/>
      <c r="GR6" s="4"/>
      <c r="GS6" s="4"/>
      <c r="GT6" s="4"/>
      <c r="GU6" s="4"/>
      <c r="GV6" s="4"/>
      <c r="GW6" s="7"/>
      <c r="GX6" s="4"/>
      <c r="GY6" s="4"/>
      <c r="GZ6" s="4"/>
      <c r="HA6" s="4"/>
      <c r="HB6" s="4"/>
      <c r="HC6" s="4"/>
      <c r="HD6" s="4"/>
      <c r="HE6" s="7"/>
      <c r="HF6" s="4"/>
      <c r="HG6" s="4"/>
      <c r="HH6" s="7"/>
      <c r="HI6" s="4"/>
      <c r="HJ6" s="4"/>
      <c r="HK6" s="4"/>
      <c r="HL6" s="4"/>
      <c r="HM6" s="4"/>
      <c r="HN6" s="4"/>
      <c r="HO6" s="4"/>
      <c r="HP6" s="4"/>
    </row>
    <row r="7" spans="1:224" ht="42.75" customHeight="1" x14ac:dyDescent="0.25">
      <c r="A7" s="108"/>
      <c r="B7" s="8">
        <v>11007</v>
      </c>
      <c r="C7" s="85" t="s">
        <v>89</v>
      </c>
      <c r="D7" s="79">
        <f>SUM(E7:AW7)</f>
        <v>76590.8</v>
      </c>
      <c r="E7" s="225">
        <v>68703.8</v>
      </c>
      <c r="F7" s="4"/>
      <c r="G7" s="4"/>
      <c r="H7" s="4"/>
      <c r="I7" s="4"/>
      <c r="J7" s="4"/>
      <c r="K7" s="4"/>
      <c r="L7" s="4"/>
      <c r="M7" s="7"/>
      <c r="N7" s="4"/>
      <c r="O7" s="4"/>
      <c r="P7" s="4"/>
      <c r="Q7" s="4"/>
      <c r="R7" s="7"/>
      <c r="S7" s="4"/>
      <c r="T7" s="4"/>
      <c r="U7" s="4"/>
      <c r="V7" s="4">
        <v>7887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7"/>
      <c r="AJ7" s="7"/>
      <c r="AK7" s="4"/>
      <c r="AL7" s="7"/>
      <c r="AM7" s="4"/>
      <c r="AN7" s="7"/>
      <c r="AO7" s="7"/>
      <c r="AP7" s="4"/>
      <c r="AQ7" s="4"/>
      <c r="AR7" s="4"/>
      <c r="AS7" s="4"/>
      <c r="AT7" s="4"/>
      <c r="AU7" s="4"/>
      <c r="AV7" s="4"/>
      <c r="AW7" s="4"/>
      <c r="AX7" s="28">
        <f>SUM(AY7:CN7)</f>
        <v>67580.7</v>
      </c>
      <c r="AY7" s="4">
        <v>61428.800000000003</v>
      </c>
      <c r="AZ7" s="4"/>
      <c r="BA7" s="4"/>
      <c r="BB7" s="4"/>
      <c r="BC7" s="4"/>
      <c r="BD7" s="4"/>
      <c r="BE7" s="4"/>
      <c r="BF7" s="4"/>
      <c r="BG7" s="7"/>
      <c r="BH7" s="4"/>
      <c r="BI7" s="4"/>
      <c r="BJ7" s="4"/>
      <c r="BK7" s="4"/>
      <c r="BL7" s="7"/>
      <c r="BM7" s="4"/>
      <c r="BN7" s="4"/>
      <c r="BO7" s="4"/>
      <c r="BP7" s="4">
        <v>6151.9</v>
      </c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7"/>
      <c r="CD7" s="4"/>
      <c r="CE7" s="4"/>
      <c r="CF7" s="7"/>
      <c r="CG7" s="4"/>
      <c r="CH7" s="4"/>
      <c r="CI7" s="4"/>
      <c r="CJ7" s="4"/>
      <c r="CK7" s="4"/>
      <c r="CL7" s="4"/>
      <c r="CM7" s="4"/>
      <c r="CN7" s="4"/>
      <c r="CO7" s="28">
        <f>SUM(CP7:EF7)</f>
        <v>118562.4</v>
      </c>
      <c r="CP7" s="4">
        <v>108062.39999999999</v>
      </c>
      <c r="CQ7" s="4"/>
      <c r="CR7" s="4"/>
      <c r="CS7" s="4"/>
      <c r="CT7" s="4"/>
      <c r="CU7" s="4"/>
      <c r="CV7" s="4"/>
      <c r="CW7" s="4"/>
      <c r="CX7" s="7"/>
      <c r="CY7" s="4"/>
      <c r="CZ7" s="4"/>
      <c r="DA7" s="4"/>
      <c r="DB7" s="4"/>
      <c r="DC7" s="7"/>
      <c r="DD7" s="4"/>
      <c r="DE7" s="4"/>
      <c r="DF7" s="4"/>
      <c r="DG7" s="4">
        <v>10500</v>
      </c>
      <c r="DH7" s="4"/>
      <c r="DI7" s="4"/>
      <c r="DJ7" s="4"/>
      <c r="DK7" s="4"/>
      <c r="DL7" s="4"/>
      <c r="DM7" s="7"/>
      <c r="DN7" s="4"/>
      <c r="DO7" s="4"/>
      <c r="DP7" s="4"/>
      <c r="DQ7" s="4"/>
      <c r="DR7" s="4"/>
      <c r="DS7" s="4"/>
      <c r="DT7" s="4"/>
      <c r="DU7" s="7"/>
      <c r="DV7" s="4"/>
      <c r="DW7" s="4"/>
      <c r="DX7" s="7"/>
      <c r="DY7" s="4"/>
      <c r="DZ7" s="4"/>
      <c r="EA7" s="4"/>
      <c r="EB7" s="4"/>
      <c r="EC7" s="4"/>
      <c r="ED7" s="4"/>
      <c r="EE7" s="4"/>
      <c r="EF7" s="4"/>
      <c r="EG7" s="28">
        <f>SUM(EH7:FX7)</f>
        <v>118562.4</v>
      </c>
      <c r="EH7" s="4">
        <v>108062.39999999999</v>
      </c>
      <c r="EI7" s="4"/>
      <c r="EJ7" s="4"/>
      <c r="EK7" s="4"/>
      <c r="EL7" s="4"/>
      <c r="EM7" s="4"/>
      <c r="EN7" s="4"/>
      <c r="EO7" s="4"/>
      <c r="EP7" s="7"/>
      <c r="EQ7" s="4"/>
      <c r="ER7" s="4"/>
      <c r="ES7" s="4"/>
      <c r="ET7" s="4"/>
      <c r="EU7" s="7"/>
      <c r="EV7" s="4"/>
      <c r="EW7" s="4"/>
      <c r="EX7" s="4"/>
      <c r="EY7" s="4">
        <v>10500</v>
      </c>
      <c r="EZ7" s="4"/>
      <c r="FA7" s="4"/>
      <c r="FB7" s="4"/>
      <c r="FC7" s="4"/>
      <c r="FD7" s="4"/>
      <c r="FE7" s="7"/>
      <c r="FF7" s="4"/>
      <c r="FG7" s="4"/>
      <c r="FH7" s="4"/>
      <c r="FI7" s="4"/>
      <c r="FJ7" s="4"/>
      <c r="FK7" s="4"/>
      <c r="FL7" s="4"/>
      <c r="FM7" s="7"/>
      <c r="FN7" s="4"/>
      <c r="FO7" s="4"/>
      <c r="FP7" s="7"/>
      <c r="FQ7" s="4"/>
      <c r="FR7" s="4"/>
      <c r="FS7" s="4"/>
      <c r="FT7" s="4"/>
      <c r="FU7" s="4"/>
      <c r="FV7" s="4"/>
      <c r="FW7" s="4"/>
      <c r="FX7" s="4"/>
      <c r="FY7" s="28">
        <f>SUM(FZ7:HP7)</f>
        <v>118562.4</v>
      </c>
      <c r="FZ7" s="4">
        <v>108062.39999999999</v>
      </c>
      <c r="GA7" s="4"/>
      <c r="GB7" s="4"/>
      <c r="GC7" s="4"/>
      <c r="GD7" s="4"/>
      <c r="GE7" s="4"/>
      <c r="GF7" s="4"/>
      <c r="GG7" s="4"/>
      <c r="GH7" s="7"/>
      <c r="GI7" s="4"/>
      <c r="GJ7" s="4"/>
      <c r="GK7" s="4"/>
      <c r="GL7" s="4"/>
      <c r="GM7" s="7"/>
      <c r="GN7" s="4"/>
      <c r="GO7" s="4"/>
      <c r="GP7" s="4"/>
      <c r="GQ7" s="4">
        <v>10500</v>
      </c>
      <c r="GR7" s="4"/>
      <c r="GS7" s="4"/>
      <c r="GT7" s="4"/>
      <c r="GU7" s="4"/>
      <c r="GV7" s="4"/>
      <c r="GW7" s="7"/>
      <c r="GX7" s="4"/>
      <c r="GY7" s="4"/>
      <c r="GZ7" s="4"/>
      <c r="HA7" s="4"/>
      <c r="HB7" s="4"/>
      <c r="HC7" s="4"/>
      <c r="HD7" s="4"/>
      <c r="HE7" s="7"/>
      <c r="HF7" s="4"/>
      <c r="HG7" s="4"/>
      <c r="HH7" s="7"/>
      <c r="HI7" s="4"/>
      <c r="HJ7" s="4"/>
      <c r="HK7" s="4"/>
      <c r="HL7" s="4"/>
      <c r="HM7" s="4"/>
      <c r="HN7" s="4"/>
      <c r="HO7" s="4"/>
      <c r="HP7" s="4"/>
    </row>
    <row r="8" spans="1:224" ht="46.5" customHeight="1" x14ac:dyDescent="0.25">
      <c r="A8" s="109"/>
      <c r="B8" s="8">
        <v>31001</v>
      </c>
      <c r="C8" s="88" t="s">
        <v>68</v>
      </c>
      <c r="D8" s="79">
        <f t="shared" ref="D8" si="11">SUM(E8:AW8)</f>
        <v>9350.2999999999993</v>
      </c>
      <c r="E8" s="10"/>
      <c r="F8" s="4"/>
      <c r="G8" s="4"/>
      <c r="H8" s="4"/>
      <c r="I8" s="4"/>
      <c r="J8" s="4"/>
      <c r="K8" s="4"/>
      <c r="L8" s="4"/>
      <c r="M8" s="7"/>
      <c r="N8" s="4"/>
      <c r="O8" s="4"/>
      <c r="P8" s="4"/>
      <c r="Q8" s="4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7"/>
      <c r="AJ8" s="7"/>
      <c r="AK8" s="4"/>
      <c r="AL8" s="7"/>
      <c r="AM8" s="4"/>
      <c r="AN8" s="7"/>
      <c r="AO8" s="7"/>
      <c r="AP8" s="4"/>
      <c r="AQ8" s="4"/>
      <c r="AR8" s="4"/>
      <c r="AS8" s="4"/>
      <c r="AT8" s="4"/>
      <c r="AU8" s="4">
        <v>9350.2999999999993</v>
      </c>
      <c r="AV8" s="4"/>
      <c r="AW8" s="4"/>
      <c r="AX8" s="28">
        <f t="shared" ref="AX8" si="12">SUM(AY8:CN8)</f>
        <v>5943</v>
      </c>
      <c r="AY8" s="4"/>
      <c r="AZ8" s="4"/>
      <c r="BA8" s="4"/>
      <c r="BB8" s="4"/>
      <c r="BC8" s="4"/>
      <c r="BD8" s="4"/>
      <c r="BE8" s="4"/>
      <c r="BF8" s="4"/>
      <c r="BG8" s="7"/>
      <c r="BH8" s="4"/>
      <c r="BI8" s="4"/>
      <c r="BJ8" s="4"/>
      <c r="BK8" s="4"/>
      <c r="BL8" s="7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7"/>
      <c r="CD8" s="4"/>
      <c r="CE8" s="4"/>
      <c r="CF8" s="7"/>
      <c r="CG8" s="4"/>
      <c r="CH8" s="4"/>
      <c r="CI8" s="4"/>
      <c r="CJ8" s="4"/>
      <c r="CK8" s="4"/>
      <c r="CL8" s="4">
        <v>1850</v>
      </c>
      <c r="CM8" s="4">
        <v>4093</v>
      </c>
      <c r="CN8" s="4"/>
      <c r="CO8" s="28">
        <f t="shared" ref="CO8" si="13">SUM(CP8:EF8)</f>
        <v>26969.7</v>
      </c>
      <c r="CP8" s="4"/>
      <c r="CQ8" s="4"/>
      <c r="CR8" s="4"/>
      <c r="CS8" s="4"/>
      <c r="CT8" s="4"/>
      <c r="CU8" s="4"/>
      <c r="CV8" s="4"/>
      <c r="CW8" s="4"/>
      <c r="CX8" s="7"/>
      <c r="CY8" s="4"/>
      <c r="CZ8" s="4"/>
      <c r="DA8" s="4"/>
      <c r="DB8" s="4"/>
      <c r="DC8" s="7"/>
      <c r="DD8" s="4"/>
      <c r="DE8" s="4"/>
      <c r="DF8" s="4"/>
      <c r="DG8" s="4"/>
      <c r="DH8" s="4"/>
      <c r="DI8" s="4"/>
      <c r="DJ8" s="4"/>
      <c r="DK8" s="4"/>
      <c r="DL8" s="4"/>
      <c r="DM8" s="7"/>
      <c r="DN8" s="4"/>
      <c r="DO8" s="4"/>
      <c r="DP8" s="4"/>
      <c r="DQ8" s="4"/>
      <c r="DR8" s="4"/>
      <c r="DS8" s="4"/>
      <c r="DT8" s="4"/>
      <c r="DU8" s="7"/>
      <c r="DV8" s="4"/>
      <c r="DW8" s="4"/>
      <c r="DX8" s="7"/>
      <c r="DY8" s="4"/>
      <c r="DZ8" s="4"/>
      <c r="EA8" s="4"/>
      <c r="EB8" s="4"/>
      <c r="EC8" s="4"/>
      <c r="ED8" s="4">
        <v>26969.7</v>
      </c>
      <c r="EE8" s="4"/>
      <c r="EF8" s="4"/>
      <c r="EG8" s="28">
        <f t="shared" ref="EG8" si="14">SUM(EH8:FX8)</f>
        <v>10000</v>
      </c>
      <c r="EH8" s="4"/>
      <c r="EI8" s="4"/>
      <c r="EJ8" s="4"/>
      <c r="EK8" s="4"/>
      <c r="EL8" s="4"/>
      <c r="EM8" s="4"/>
      <c r="EN8" s="4"/>
      <c r="EO8" s="4"/>
      <c r="EP8" s="7"/>
      <c r="EQ8" s="4"/>
      <c r="ER8" s="4"/>
      <c r="ES8" s="4"/>
      <c r="ET8" s="4"/>
      <c r="EU8" s="7"/>
      <c r="EV8" s="4"/>
      <c r="EW8" s="4"/>
      <c r="EX8" s="4"/>
      <c r="EY8" s="4"/>
      <c r="EZ8" s="4"/>
      <c r="FA8" s="4"/>
      <c r="FB8" s="4"/>
      <c r="FC8" s="4"/>
      <c r="FD8" s="4"/>
      <c r="FE8" s="7"/>
      <c r="FF8" s="4"/>
      <c r="FG8" s="4"/>
      <c r="FH8" s="4"/>
      <c r="FI8" s="4"/>
      <c r="FJ8" s="4"/>
      <c r="FK8" s="4"/>
      <c r="FL8" s="4"/>
      <c r="FM8" s="7"/>
      <c r="FN8" s="4"/>
      <c r="FO8" s="4"/>
      <c r="FP8" s="7"/>
      <c r="FQ8" s="4"/>
      <c r="FR8" s="4"/>
      <c r="FS8" s="4"/>
      <c r="FT8" s="4"/>
      <c r="FU8" s="4"/>
      <c r="FV8" s="4">
        <v>10000</v>
      </c>
      <c r="FW8" s="4"/>
      <c r="FX8" s="4"/>
      <c r="FY8" s="28">
        <f>SUM(FZ8:HP8)</f>
        <v>10000</v>
      </c>
      <c r="FZ8" s="4"/>
      <c r="GA8" s="4"/>
      <c r="GB8" s="4"/>
      <c r="GC8" s="4"/>
      <c r="GD8" s="4"/>
      <c r="GE8" s="4"/>
      <c r="GF8" s="4"/>
      <c r="GG8" s="4"/>
      <c r="GH8" s="7"/>
      <c r="GI8" s="4"/>
      <c r="GJ8" s="4"/>
      <c r="GK8" s="4"/>
      <c r="GL8" s="4"/>
      <c r="GM8" s="7"/>
      <c r="GN8" s="4"/>
      <c r="GO8" s="4"/>
      <c r="GP8" s="4"/>
      <c r="GQ8" s="4"/>
      <c r="GR8" s="4"/>
      <c r="GS8" s="4"/>
      <c r="GT8" s="4"/>
      <c r="GU8" s="4"/>
      <c r="GV8" s="4"/>
      <c r="GW8" s="7"/>
      <c r="GX8" s="4"/>
      <c r="GY8" s="4"/>
      <c r="GZ8" s="4"/>
      <c r="HA8" s="4"/>
      <c r="HB8" s="4"/>
      <c r="HC8" s="4"/>
      <c r="HD8" s="4"/>
      <c r="HE8" s="7"/>
      <c r="HF8" s="4"/>
      <c r="HG8" s="4"/>
      <c r="HH8" s="7"/>
      <c r="HI8" s="4"/>
      <c r="HJ8" s="4"/>
      <c r="HK8" s="4"/>
      <c r="HL8" s="4"/>
      <c r="HM8" s="4"/>
      <c r="HN8" s="4">
        <v>10000</v>
      </c>
      <c r="HO8" s="4"/>
      <c r="HP8" s="4"/>
    </row>
    <row r="9" spans="1:224" ht="47.25" customHeight="1" x14ac:dyDescent="0.25">
      <c r="A9" s="34"/>
      <c r="B9" s="5"/>
      <c r="C9" s="88"/>
      <c r="D9" s="79">
        <f t="shared" ref="D9" si="15">SUM(E9:AW9)</f>
        <v>0</v>
      </c>
      <c r="E9" s="4"/>
      <c r="F9" s="4"/>
      <c r="G9" s="4"/>
      <c r="H9" s="4"/>
      <c r="I9" s="4"/>
      <c r="J9" s="4"/>
      <c r="K9" s="4"/>
      <c r="L9" s="4"/>
      <c r="M9" s="7"/>
      <c r="N9" s="4"/>
      <c r="O9" s="4"/>
      <c r="P9" s="4"/>
      <c r="Q9" s="4"/>
      <c r="R9" s="7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7"/>
      <c r="AJ9" s="7"/>
      <c r="AK9" s="4"/>
      <c r="AL9" s="7"/>
      <c r="AM9" s="4"/>
      <c r="AN9" s="7"/>
      <c r="AO9" s="7"/>
      <c r="AP9" s="4"/>
      <c r="AQ9" s="4"/>
      <c r="AR9" s="4"/>
      <c r="AS9" s="4"/>
      <c r="AT9" s="4"/>
      <c r="AU9" s="4"/>
      <c r="AV9" s="4"/>
      <c r="AW9" s="4"/>
      <c r="AX9" s="28">
        <f t="shared" ref="AX9" si="16">SUM(AY9:CN9)</f>
        <v>0</v>
      </c>
      <c r="AY9" s="4"/>
      <c r="AZ9" s="4"/>
      <c r="BA9" s="4"/>
      <c r="BB9" s="4"/>
      <c r="BC9" s="4"/>
      <c r="BD9" s="4"/>
      <c r="BE9" s="4"/>
      <c r="BF9" s="4"/>
      <c r="BG9" s="7"/>
      <c r="BH9" s="4"/>
      <c r="BI9" s="4"/>
      <c r="BJ9" s="4"/>
      <c r="BK9" s="4"/>
      <c r="BL9" s="7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7"/>
      <c r="CD9" s="4"/>
      <c r="CE9" s="4"/>
      <c r="CF9" s="7"/>
      <c r="CG9" s="4"/>
      <c r="CH9" s="4"/>
      <c r="CI9" s="4"/>
      <c r="CJ9" s="4"/>
      <c r="CK9" s="4"/>
      <c r="CL9" s="4"/>
      <c r="CM9" s="4"/>
      <c r="CN9" s="4"/>
      <c r="CO9" s="28">
        <f t="shared" ref="CO9" si="17">SUM(CP9:EF9)</f>
        <v>0</v>
      </c>
      <c r="CP9" s="4"/>
      <c r="CQ9" s="4"/>
      <c r="CR9" s="4"/>
      <c r="CS9" s="4"/>
      <c r="CT9" s="4"/>
      <c r="CU9" s="4"/>
      <c r="CV9" s="4"/>
      <c r="CW9" s="4"/>
      <c r="CX9" s="7"/>
      <c r="CY9" s="4"/>
      <c r="CZ9" s="4"/>
      <c r="DA9" s="4"/>
      <c r="DB9" s="4"/>
      <c r="DC9" s="7"/>
      <c r="DD9" s="4"/>
      <c r="DE9" s="4"/>
      <c r="DF9" s="4"/>
      <c r="DG9" s="4"/>
      <c r="DH9" s="4"/>
      <c r="DI9" s="4"/>
      <c r="DJ9" s="4"/>
      <c r="DK9" s="4"/>
      <c r="DL9" s="4"/>
      <c r="DM9" s="7"/>
      <c r="DN9" s="4"/>
      <c r="DO9" s="4"/>
      <c r="DP9" s="4"/>
      <c r="DQ9" s="4"/>
      <c r="DR9" s="4"/>
      <c r="DS9" s="4"/>
      <c r="DT9" s="4"/>
      <c r="DU9" s="7"/>
      <c r="DV9" s="4"/>
      <c r="DW9" s="4"/>
      <c r="DX9" s="7"/>
      <c r="DY9" s="4"/>
      <c r="DZ9" s="4"/>
      <c r="EA9" s="4"/>
      <c r="EB9" s="4"/>
      <c r="EC9" s="4"/>
      <c r="ED9" s="4"/>
      <c r="EE9" s="4"/>
      <c r="EF9" s="4"/>
      <c r="EG9" s="28">
        <f t="shared" ref="EG9" si="18">SUM(EH9:FX9)</f>
        <v>0</v>
      </c>
      <c r="EH9" s="4"/>
      <c r="EI9" s="4"/>
      <c r="EJ9" s="4"/>
      <c r="EK9" s="4"/>
      <c r="EL9" s="4"/>
      <c r="EM9" s="4"/>
      <c r="EN9" s="4"/>
      <c r="EO9" s="4"/>
      <c r="EP9" s="7"/>
      <c r="EQ9" s="4"/>
      <c r="ER9" s="4"/>
      <c r="ES9" s="4"/>
      <c r="ET9" s="4"/>
      <c r="EU9" s="7"/>
      <c r="EV9" s="4"/>
      <c r="EW9" s="4"/>
      <c r="EX9" s="4"/>
      <c r="EY9" s="4"/>
      <c r="EZ9" s="4"/>
      <c r="FA9" s="4"/>
      <c r="FB9" s="4"/>
      <c r="FC9" s="4"/>
      <c r="FD9" s="4"/>
      <c r="FE9" s="7"/>
      <c r="FF9" s="4"/>
      <c r="FG9" s="4"/>
      <c r="FH9" s="4"/>
      <c r="FI9" s="4"/>
      <c r="FJ9" s="4"/>
      <c r="FK9" s="4"/>
      <c r="FL9" s="4"/>
      <c r="FM9" s="7"/>
      <c r="FN9" s="4"/>
      <c r="FO9" s="4"/>
      <c r="FP9" s="7"/>
      <c r="FQ9" s="4"/>
      <c r="FR9" s="4"/>
      <c r="FS9" s="4"/>
      <c r="FT9" s="4"/>
      <c r="FU9" s="4"/>
      <c r="FV9" s="4"/>
      <c r="FW9" s="4"/>
      <c r="FX9" s="4"/>
      <c r="FY9" s="28">
        <f>SUM(FZ9:HP9)</f>
        <v>0</v>
      </c>
      <c r="FZ9" s="4"/>
      <c r="GA9" s="4"/>
      <c r="GB9" s="4"/>
      <c r="GC9" s="4"/>
      <c r="GD9" s="4"/>
      <c r="GE9" s="4"/>
      <c r="GF9" s="4"/>
      <c r="GG9" s="4"/>
      <c r="GH9" s="7"/>
      <c r="GI9" s="4"/>
      <c r="GJ9" s="4"/>
      <c r="GK9" s="4"/>
      <c r="GL9" s="4"/>
      <c r="GM9" s="7"/>
      <c r="GN9" s="4"/>
      <c r="GO9" s="4"/>
      <c r="GP9" s="4"/>
      <c r="GQ9" s="4"/>
      <c r="GR9" s="4"/>
      <c r="GS9" s="4"/>
      <c r="GT9" s="4"/>
      <c r="GU9" s="4"/>
      <c r="GV9" s="4"/>
      <c r="GW9" s="7"/>
      <c r="GX9" s="4"/>
      <c r="GY9" s="4"/>
      <c r="GZ9" s="4"/>
      <c r="HA9" s="4"/>
      <c r="HB9" s="4"/>
      <c r="HC9" s="4"/>
      <c r="HD9" s="4"/>
      <c r="HE9" s="7"/>
      <c r="HF9" s="4"/>
      <c r="HG9" s="4"/>
      <c r="HH9" s="7"/>
      <c r="HI9" s="4"/>
      <c r="HJ9" s="4"/>
      <c r="HK9" s="4"/>
      <c r="HL9" s="4"/>
      <c r="HM9" s="4"/>
      <c r="HN9" s="4"/>
      <c r="HO9" s="4"/>
      <c r="HP9" s="4"/>
    </row>
    <row r="10" spans="1:224" ht="51.75" customHeight="1" x14ac:dyDescent="0.25">
      <c r="A10" s="249">
        <v>1052</v>
      </c>
      <c r="B10" s="29"/>
      <c r="C10" s="30" t="s">
        <v>69</v>
      </c>
      <c r="D10" s="79">
        <f>D11</f>
        <v>301441.06699999998</v>
      </c>
      <c r="E10" s="28">
        <f t="shared" ref="E10:BS10" si="19">E11</f>
        <v>0</v>
      </c>
      <c r="F10" s="28">
        <f t="shared" si="19"/>
        <v>0</v>
      </c>
      <c r="G10" s="28">
        <f t="shared" si="19"/>
        <v>0</v>
      </c>
      <c r="H10" s="28">
        <f t="shared" si="19"/>
        <v>0</v>
      </c>
      <c r="I10" s="28">
        <f t="shared" si="19"/>
        <v>0</v>
      </c>
      <c r="J10" s="28">
        <f t="shared" si="19"/>
        <v>0</v>
      </c>
      <c r="K10" s="28">
        <f t="shared" si="19"/>
        <v>0</v>
      </c>
      <c r="L10" s="28">
        <f t="shared" si="19"/>
        <v>0</v>
      </c>
      <c r="M10" s="28">
        <f t="shared" si="19"/>
        <v>0</v>
      </c>
      <c r="N10" s="28">
        <f t="shared" si="19"/>
        <v>0</v>
      </c>
      <c r="O10" s="28">
        <f t="shared" si="19"/>
        <v>0</v>
      </c>
      <c r="P10" s="28">
        <f t="shared" si="19"/>
        <v>0</v>
      </c>
      <c r="Q10" s="28">
        <f t="shared" si="19"/>
        <v>0</v>
      </c>
      <c r="R10" s="28">
        <f t="shared" si="19"/>
        <v>0</v>
      </c>
      <c r="S10" s="28">
        <f t="shared" si="19"/>
        <v>0</v>
      </c>
      <c r="T10" s="28">
        <f t="shared" si="19"/>
        <v>0</v>
      </c>
      <c r="U10" s="28">
        <f t="shared" si="19"/>
        <v>0</v>
      </c>
      <c r="V10" s="28">
        <f t="shared" si="19"/>
        <v>0</v>
      </c>
      <c r="W10" s="28">
        <f t="shared" si="19"/>
        <v>0</v>
      </c>
      <c r="X10" s="28">
        <f t="shared" si="19"/>
        <v>0</v>
      </c>
      <c r="Y10" s="28">
        <f t="shared" si="19"/>
        <v>0</v>
      </c>
      <c r="Z10" s="28">
        <f t="shared" si="19"/>
        <v>0</v>
      </c>
      <c r="AA10" s="28">
        <f t="shared" si="19"/>
        <v>0</v>
      </c>
      <c r="AB10" s="28">
        <f t="shared" si="19"/>
        <v>0</v>
      </c>
      <c r="AC10" s="28">
        <f t="shared" si="19"/>
        <v>0</v>
      </c>
      <c r="AD10" s="28">
        <f t="shared" si="19"/>
        <v>0</v>
      </c>
      <c r="AE10" s="28">
        <f t="shared" si="19"/>
        <v>0</v>
      </c>
      <c r="AF10" s="28">
        <f t="shared" si="19"/>
        <v>0</v>
      </c>
      <c r="AG10" s="28">
        <f t="shared" si="19"/>
        <v>0</v>
      </c>
      <c r="AH10" s="28">
        <f t="shared" si="19"/>
        <v>0</v>
      </c>
      <c r="AI10" s="114"/>
      <c r="AJ10" s="28">
        <f t="shared" si="19"/>
        <v>0</v>
      </c>
      <c r="AK10" s="28">
        <f t="shared" si="19"/>
        <v>301441.06699999998</v>
      </c>
      <c r="AL10" s="114"/>
      <c r="AM10" s="28">
        <f t="shared" si="19"/>
        <v>0</v>
      </c>
      <c r="AN10" s="28">
        <f t="shared" si="19"/>
        <v>0</v>
      </c>
      <c r="AO10" s="114"/>
      <c r="AP10" s="28">
        <f t="shared" si="19"/>
        <v>0</v>
      </c>
      <c r="AQ10" s="28">
        <f t="shared" si="19"/>
        <v>0</v>
      </c>
      <c r="AR10" s="28">
        <f t="shared" si="19"/>
        <v>0</v>
      </c>
      <c r="AS10" s="28">
        <f t="shared" si="19"/>
        <v>0</v>
      </c>
      <c r="AT10" s="28">
        <f t="shared" si="19"/>
        <v>0</v>
      </c>
      <c r="AU10" s="28">
        <f t="shared" si="19"/>
        <v>0</v>
      </c>
      <c r="AV10" s="28">
        <f t="shared" si="19"/>
        <v>0</v>
      </c>
      <c r="AW10" s="28">
        <f t="shared" si="19"/>
        <v>0</v>
      </c>
      <c r="AX10" s="28">
        <f t="shared" si="19"/>
        <v>156433.20000000001</v>
      </c>
      <c r="AY10" s="28">
        <f t="shared" si="19"/>
        <v>0</v>
      </c>
      <c r="AZ10" s="28">
        <f t="shared" si="19"/>
        <v>0</v>
      </c>
      <c r="BA10" s="28">
        <f t="shared" si="19"/>
        <v>0</v>
      </c>
      <c r="BB10" s="28">
        <f t="shared" si="19"/>
        <v>0</v>
      </c>
      <c r="BC10" s="28">
        <f t="shared" si="19"/>
        <v>0</v>
      </c>
      <c r="BD10" s="28">
        <f t="shared" si="19"/>
        <v>0</v>
      </c>
      <c r="BE10" s="28">
        <f t="shared" si="19"/>
        <v>0</v>
      </c>
      <c r="BF10" s="28">
        <f t="shared" si="19"/>
        <v>0</v>
      </c>
      <c r="BG10" s="28">
        <f t="shared" si="19"/>
        <v>0</v>
      </c>
      <c r="BH10" s="28">
        <f t="shared" si="19"/>
        <v>0</v>
      </c>
      <c r="BI10" s="28">
        <f t="shared" si="19"/>
        <v>0</v>
      </c>
      <c r="BJ10" s="28">
        <f t="shared" si="19"/>
        <v>0</v>
      </c>
      <c r="BK10" s="28">
        <f t="shared" si="19"/>
        <v>0</v>
      </c>
      <c r="BL10" s="28">
        <f t="shared" si="19"/>
        <v>0</v>
      </c>
      <c r="BM10" s="28">
        <f t="shared" si="19"/>
        <v>0</v>
      </c>
      <c r="BN10" s="28">
        <f t="shared" si="19"/>
        <v>0</v>
      </c>
      <c r="BO10" s="28">
        <f t="shared" si="19"/>
        <v>0</v>
      </c>
      <c r="BP10" s="28">
        <f t="shared" si="19"/>
        <v>0</v>
      </c>
      <c r="BQ10" s="28">
        <f t="shared" si="19"/>
        <v>0</v>
      </c>
      <c r="BR10" s="28">
        <f t="shared" si="19"/>
        <v>0</v>
      </c>
      <c r="BS10" s="28">
        <f t="shared" si="19"/>
        <v>0</v>
      </c>
      <c r="BT10" s="28">
        <f t="shared" ref="BT10:EF10" si="20">BT11</f>
        <v>0</v>
      </c>
      <c r="BU10" s="28">
        <f t="shared" si="20"/>
        <v>0</v>
      </c>
      <c r="BV10" s="28">
        <f t="shared" si="20"/>
        <v>0</v>
      </c>
      <c r="BW10" s="28">
        <f t="shared" si="20"/>
        <v>0</v>
      </c>
      <c r="BX10" s="28">
        <f t="shared" si="20"/>
        <v>0</v>
      </c>
      <c r="BY10" s="28">
        <f t="shared" si="20"/>
        <v>0</v>
      </c>
      <c r="BZ10" s="28">
        <f t="shared" si="20"/>
        <v>0</v>
      </c>
      <c r="CA10" s="28">
        <f t="shared" si="20"/>
        <v>0</v>
      </c>
      <c r="CB10" s="28">
        <f t="shared" si="20"/>
        <v>0</v>
      </c>
      <c r="CC10" s="28">
        <f t="shared" si="20"/>
        <v>0</v>
      </c>
      <c r="CD10" s="28">
        <f t="shared" si="20"/>
        <v>156433.20000000001</v>
      </c>
      <c r="CE10" s="28">
        <f t="shared" si="20"/>
        <v>0</v>
      </c>
      <c r="CF10" s="28">
        <f t="shared" si="20"/>
        <v>0</v>
      </c>
      <c r="CG10" s="28">
        <f t="shared" si="20"/>
        <v>0</v>
      </c>
      <c r="CH10" s="28">
        <f t="shared" si="20"/>
        <v>0</v>
      </c>
      <c r="CI10" s="28">
        <f t="shared" si="20"/>
        <v>0</v>
      </c>
      <c r="CJ10" s="28">
        <f t="shared" si="20"/>
        <v>0</v>
      </c>
      <c r="CK10" s="28">
        <f t="shared" si="20"/>
        <v>0</v>
      </c>
      <c r="CL10" s="28">
        <f t="shared" si="20"/>
        <v>0</v>
      </c>
      <c r="CM10" s="28">
        <f t="shared" si="20"/>
        <v>0</v>
      </c>
      <c r="CN10" s="28">
        <f t="shared" si="20"/>
        <v>0</v>
      </c>
      <c r="CO10" s="28">
        <f t="shared" si="20"/>
        <v>156433.20000000001</v>
      </c>
      <c r="CP10" s="28">
        <f t="shared" si="20"/>
        <v>0</v>
      </c>
      <c r="CQ10" s="28">
        <f t="shared" si="20"/>
        <v>0</v>
      </c>
      <c r="CR10" s="28">
        <f t="shared" si="20"/>
        <v>0</v>
      </c>
      <c r="CS10" s="28">
        <f t="shared" si="20"/>
        <v>0</v>
      </c>
      <c r="CT10" s="28">
        <f t="shared" si="20"/>
        <v>0</v>
      </c>
      <c r="CU10" s="28">
        <f t="shared" si="20"/>
        <v>0</v>
      </c>
      <c r="CV10" s="28">
        <f t="shared" si="20"/>
        <v>0</v>
      </c>
      <c r="CW10" s="28">
        <f t="shared" si="20"/>
        <v>0</v>
      </c>
      <c r="CX10" s="28">
        <f t="shared" si="20"/>
        <v>0</v>
      </c>
      <c r="CY10" s="28">
        <f t="shared" si="20"/>
        <v>0</v>
      </c>
      <c r="CZ10" s="28">
        <f t="shared" si="20"/>
        <v>0</v>
      </c>
      <c r="DA10" s="28">
        <f t="shared" si="20"/>
        <v>0</v>
      </c>
      <c r="DB10" s="28">
        <f t="shared" si="20"/>
        <v>0</v>
      </c>
      <c r="DC10" s="28">
        <f t="shared" si="20"/>
        <v>0</v>
      </c>
      <c r="DD10" s="28">
        <f t="shared" si="20"/>
        <v>0</v>
      </c>
      <c r="DE10" s="28">
        <f t="shared" si="20"/>
        <v>0</v>
      </c>
      <c r="DF10" s="28">
        <f t="shared" si="20"/>
        <v>0</v>
      </c>
      <c r="DG10" s="28">
        <f t="shared" si="20"/>
        <v>0</v>
      </c>
      <c r="DH10" s="28">
        <f t="shared" si="20"/>
        <v>0</v>
      </c>
      <c r="DI10" s="28">
        <f t="shared" si="20"/>
        <v>0</v>
      </c>
      <c r="DJ10" s="28">
        <f t="shared" si="20"/>
        <v>0</v>
      </c>
      <c r="DK10" s="28">
        <f t="shared" si="20"/>
        <v>0</v>
      </c>
      <c r="DL10" s="28">
        <f t="shared" si="20"/>
        <v>0</v>
      </c>
      <c r="DM10" s="114"/>
      <c r="DN10" s="28">
        <f t="shared" si="20"/>
        <v>0</v>
      </c>
      <c r="DO10" s="28">
        <f t="shared" si="20"/>
        <v>0</v>
      </c>
      <c r="DP10" s="28">
        <f t="shared" si="20"/>
        <v>0</v>
      </c>
      <c r="DQ10" s="28">
        <f t="shared" si="20"/>
        <v>0</v>
      </c>
      <c r="DR10" s="28">
        <f t="shared" si="20"/>
        <v>0</v>
      </c>
      <c r="DS10" s="28">
        <f t="shared" si="20"/>
        <v>0</v>
      </c>
      <c r="DT10" s="28">
        <f t="shared" si="20"/>
        <v>0</v>
      </c>
      <c r="DU10" s="28">
        <f t="shared" si="20"/>
        <v>0</v>
      </c>
      <c r="DV10" s="28">
        <f t="shared" si="20"/>
        <v>156433.20000000001</v>
      </c>
      <c r="DW10" s="28">
        <f t="shared" si="20"/>
        <v>0</v>
      </c>
      <c r="DX10" s="28">
        <f t="shared" si="20"/>
        <v>0</v>
      </c>
      <c r="DY10" s="28">
        <f t="shared" si="20"/>
        <v>0</v>
      </c>
      <c r="DZ10" s="28">
        <f t="shared" si="20"/>
        <v>0</v>
      </c>
      <c r="EA10" s="28">
        <f t="shared" si="20"/>
        <v>0</v>
      </c>
      <c r="EB10" s="28">
        <f t="shared" si="20"/>
        <v>0</v>
      </c>
      <c r="EC10" s="28">
        <f t="shared" si="20"/>
        <v>0</v>
      </c>
      <c r="ED10" s="28">
        <f t="shared" si="20"/>
        <v>0</v>
      </c>
      <c r="EE10" s="28">
        <f t="shared" si="20"/>
        <v>0</v>
      </c>
      <c r="EF10" s="28">
        <f t="shared" si="20"/>
        <v>0</v>
      </c>
      <c r="EG10" s="28">
        <f t="shared" ref="EG10:GS10" si="21">EG11</f>
        <v>156433.20000000001</v>
      </c>
      <c r="EH10" s="28">
        <f t="shared" si="21"/>
        <v>0</v>
      </c>
      <c r="EI10" s="28">
        <f t="shared" si="21"/>
        <v>0</v>
      </c>
      <c r="EJ10" s="28">
        <f t="shared" si="21"/>
        <v>0</v>
      </c>
      <c r="EK10" s="28">
        <f t="shared" si="21"/>
        <v>0</v>
      </c>
      <c r="EL10" s="28">
        <f t="shared" si="21"/>
        <v>0</v>
      </c>
      <c r="EM10" s="28">
        <f t="shared" si="21"/>
        <v>0</v>
      </c>
      <c r="EN10" s="28">
        <f t="shared" si="21"/>
        <v>0</v>
      </c>
      <c r="EO10" s="28">
        <f t="shared" si="21"/>
        <v>0</v>
      </c>
      <c r="EP10" s="28">
        <f t="shared" si="21"/>
        <v>0</v>
      </c>
      <c r="EQ10" s="28">
        <f t="shared" si="21"/>
        <v>0</v>
      </c>
      <c r="ER10" s="28">
        <f t="shared" si="21"/>
        <v>0</v>
      </c>
      <c r="ES10" s="28">
        <f t="shared" si="21"/>
        <v>0</v>
      </c>
      <c r="ET10" s="28">
        <f t="shared" si="21"/>
        <v>0</v>
      </c>
      <c r="EU10" s="28">
        <f t="shared" si="21"/>
        <v>0</v>
      </c>
      <c r="EV10" s="28">
        <f t="shared" si="21"/>
        <v>0</v>
      </c>
      <c r="EW10" s="28">
        <f t="shared" si="21"/>
        <v>0</v>
      </c>
      <c r="EX10" s="28">
        <f t="shared" si="21"/>
        <v>0</v>
      </c>
      <c r="EY10" s="28">
        <f t="shared" si="21"/>
        <v>0</v>
      </c>
      <c r="EZ10" s="28">
        <f t="shared" si="21"/>
        <v>0</v>
      </c>
      <c r="FA10" s="28">
        <f t="shared" si="21"/>
        <v>0</v>
      </c>
      <c r="FB10" s="28">
        <f t="shared" si="21"/>
        <v>0</v>
      </c>
      <c r="FC10" s="28">
        <f t="shared" si="21"/>
        <v>0</v>
      </c>
      <c r="FD10" s="28">
        <f t="shared" si="21"/>
        <v>0</v>
      </c>
      <c r="FE10" s="114"/>
      <c r="FF10" s="28">
        <f t="shared" si="21"/>
        <v>0</v>
      </c>
      <c r="FG10" s="28">
        <f t="shared" si="21"/>
        <v>0</v>
      </c>
      <c r="FH10" s="28">
        <f t="shared" si="21"/>
        <v>0</v>
      </c>
      <c r="FI10" s="28">
        <f t="shared" si="21"/>
        <v>0</v>
      </c>
      <c r="FJ10" s="28">
        <f t="shared" si="21"/>
        <v>0</v>
      </c>
      <c r="FK10" s="28">
        <f t="shared" si="21"/>
        <v>0</v>
      </c>
      <c r="FL10" s="28">
        <f t="shared" si="21"/>
        <v>0</v>
      </c>
      <c r="FM10" s="28">
        <f t="shared" si="21"/>
        <v>0</v>
      </c>
      <c r="FN10" s="28">
        <f t="shared" si="21"/>
        <v>156433.20000000001</v>
      </c>
      <c r="FO10" s="28">
        <f t="shared" si="21"/>
        <v>0</v>
      </c>
      <c r="FP10" s="28">
        <f t="shared" si="21"/>
        <v>0</v>
      </c>
      <c r="FQ10" s="28">
        <f t="shared" si="21"/>
        <v>0</v>
      </c>
      <c r="FR10" s="28">
        <f t="shared" si="21"/>
        <v>0</v>
      </c>
      <c r="FS10" s="28">
        <f t="shared" si="21"/>
        <v>0</v>
      </c>
      <c r="FT10" s="28">
        <f t="shared" si="21"/>
        <v>0</v>
      </c>
      <c r="FU10" s="28">
        <f t="shared" si="21"/>
        <v>0</v>
      </c>
      <c r="FV10" s="28">
        <f t="shared" si="21"/>
        <v>0</v>
      </c>
      <c r="FW10" s="28">
        <f t="shared" si="21"/>
        <v>0</v>
      </c>
      <c r="FX10" s="28">
        <f t="shared" si="21"/>
        <v>0</v>
      </c>
      <c r="FY10" s="28">
        <f t="shared" si="21"/>
        <v>156433.20000000001</v>
      </c>
      <c r="FZ10" s="28">
        <f t="shared" si="21"/>
        <v>0</v>
      </c>
      <c r="GA10" s="28">
        <f t="shared" si="21"/>
        <v>0</v>
      </c>
      <c r="GB10" s="28">
        <f t="shared" si="21"/>
        <v>0</v>
      </c>
      <c r="GC10" s="28">
        <f t="shared" si="21"/>
        <v>0</v>
      </c>
      <c r="GD10" s="28">
        <f t="shared" si="21"/>
        <v>0</v>
      </c>
      <c r="GE10" s="28">
        <f t="shared" si="21"/>
        <v>0</v>
      </c>
      <c r="GF10" s="28">
        <f t="shared" si="21"/>
        <v>0</v>
      </c>
      <c r="GG10" s="28">
        <f t="shared" si="21"/>
        <v>0</v>
      </c>
      <c r="GH10" s="28">
        <f t="shared" si="21"/>
        <v>0</v>
      </c>
      <c r="GI10" s="28">
        <f t="shared" si="21"/>
        <v>0</v>
      </c>
      <c r="GJ10" s="28">
        <f t="shared" si="21"/>
        <v>0</v>
      </c>
      <c r="GK10" s="28">
        <f t="shared" si="21"/>
        <v>0</v>
      </c>
      <c r="GL10" s="28">
        <f t="shared" si="21"/>
        <v>0</v>
      </c>
      <c r="GM10" s="28">
        <f t="shared" si="21"/>
        <v>0</v>
      </c>
      <c r="GN10" s="28">
        <f t="shared" si="21"/>
        <v>0</v>
      </c>
      <c r="GO10" s="28">
        <f t="shared" si="21"/>
        <v>0</v>
      </c>
      <c r="GP10" s="28">
        <f t="shared" si="21"/>
        <v>0</v>
      </c>
      <c r="GQ10" s="28">
        <f t="shared" si="21"/>
        <v>0</v>
      </c>
      <c r="GR10" s="28">
        <f t="shared" si="21"/>
        <v>0</v>
      </c>
      <c r="GS10" s="28">
        <f t="shared" si="21"/>
        <v>0</v>
      </c>
      <c r="GT10" s="28">
        <f t="shared" ref="GT10:HP10" si="22">GT11</f>
        <v>0</v>
      </c>
      <c r="GU10" s="28">
        <f t="shared" si="22"/>
        <v>0</v>
      </c>
      <c r="GV10" s="28">
        <f t="shared" si="22"/>
        <v>0</v>
      </c>
      <c r="GW10" s="114"/>
      <c r="GX10" s="28">
        <f t="shared" si="22"/>
        <v>0</v>
      </c>
      <c r="GY10" s="28">
        <f t="shared" si="22"/>
        <v>0</v>
      </c>
      <c r="GZ10" s="28">
        <f t="shared" si="22"/>
        <v>0</v>
      </c>
      <c r="HA10" s="28">
        <f t="shared" si="22"/>
        <v>0</v>
      </c>
      <c r="HB10" s="28">
        <f t="shared" si="22"/>
        <v>0</v>
      </c>
      <c r="HC10" s="28">
        <f t="shared" si="22"/>
        <v>0</v>
      </c>
      <c r="HD10" s="28">
        <f t="shared" si="22"/>
        <v>0</v>
      </c>
      <c r="HE10" s="28">
        <f t="shared" si="22"/>
        <v>0</v>
      </c>
      <c r="HF10" s="28">
        <f t="shared" si="22"/>
        <v>156433.20000000001</v>
      </c>
      <c r="HG10" s="28">
        <f t="shared" si="22"/>
        <v>0</v>
      </c>
      <c r="HH10" s="28">
        <f t="shared" si="22"/>
        <v>0</v>
      </c>
      <c r="HI10" s="28">
        <f t="shared" si="22"/>
        <v>0</v>
      </c>
      <c r="HJ10" s="28">
        <f t="shared" si="22"/>
        <v>0</v>
      </c>
      <c r="HK10" s="28">
        <f t="shared" si="22"/>
        <v>0</v>
      </c>
      <c r="HL10" s="28">
        <f t="shared" si="22"/>
        <v>0</v>
      </c>
      <c r="HM10" s="28">
        <f t="shared" si="22"/>
        <v>0</v>
      </c>
      <c r="HN10" s="28">
        <f t="shared" si="22"/>
        <v>0</v>
      </c>
      <c r="HO10" s="28">
        <f t="shared" si="22"/>
        <v>0</v>
      </c>
      <c r="HP10" s="28">
        <f t="shared" si="22"/>
        <v>0</v>
      </c>
    </row>
    <row r="11" spans="1:224" ht="48" customHeight="1" x14ac:dyDescent="0.25">
      <c r="A11" s="249"/>
      <c r="B11" s="8">
        <v>11001</v>
      </c>
      <c r="C11" s="89" t="s">
        <v>70</v>
      </c>
      <c r="D11" s="79">
        <f>SUM(E11:AW11)</f>
        <v>301441.06699999998</v>
      </c>
      <c r="E11" s="10"/>
      <c r="F11" s="4"/>
      <c r="G11" s="4"/>
      <c r="H11" s="4"/>
      <c r="I11" s="4"/>
      <c r="J11" s="4"/>
      <c r="K11" s="4"/>
      <c r="L11" s="4"/>
      <c r="M11" s="7"/>
      <c r="N11" s="4"/>
      <c r="O11" s="4"/>
      <c r="P11" s="4"/>
      <c r="Q11" s="4"/>
      <c r="R11" s="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7"/>
      <c r="AJ11" s="7"/>
      <c r="AK11" s="10">
        <v>301441.06699999998</v>
      </c>
      <c r="AL11" s="4"/>
      <c r="AM11" s="4"/>
      <c r="AN11" s="7"/>
      <c r="AO11" s="7"/>
      <c r="AP11" s="4"/>
      <c r="AQ11" s="4"/>
      <c r="AR11" s="4"/>
      <c r="AS11" s="4"/>
      <c r="AT11" s="4"/>
      <c r="AU11" s="4"/>
      <c r="AV11" s="4"/>
      <c r="AW11" s="4"/>
      <c r="AX11" s="28">
        <f>SUM(AY11:CN11)</f>
        <v>156433.20000000001</v>
      </c>
      <c r="AY11" s="4"/>
      <c r="AZ11" s="4"/>
      <c r="BA11" s="4"/>
      <c r="BB11" s="4"/>
      <c r="BC11" s="4"/>
      <c r="BD11" s="4"/>
      <c r="BE11" s="4"/>
      <c r="BF11" s="4"/>
      <c r="BG11" s="7"/>
      <c r="BH11" s="4"/>
      <c r="BI11" s="4"/>
      <c r="BJ11" s="4"/>
      <c r="BK11" s="4"/>
      <c r="BL11" s="7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7"/>
      <c r="CD11" s="4">
        <v>156433.20000000001</v>
      </c>
      <c r="CE11" s="4"/>
      <c r="CF11" s="7"/>
      <c r="CG11" s="4"/>
      <c r="CH11" s="4"/>
      <c r="CI11" s="4"/>
      <c r="CJ11" s="4"/>
      <c r="CK11" s="4"/>
      <c r="CL11" s="4"/>
      <c r="CM11" s="4"/>
      <c r="CN11" s="4"/>
      <c r="CO11" s="28">
        <f>SUM(CP11:EF11)</f>
        <v>156433.20000000001</v>
      </c>
      <c r="CP11" s="4"/>
      <c r="CQ11" s="4"/>
      <c r="CR11" s="4"/>
      <c r="CS11" s="4"/>
      <c r="CT11" s="4"/>
      <c r="CU11" s="4"/>
      <c r="CV11" s="4"/>
      <c r="CW11" s="4"/>
      <c r="CX11" s="7"/>
      <c r="CY11" s="4"/>
      <c r="CZ11" s="4"/>
      <c r="DA11" s="4"/>
      <c r="DB11" s="4"/>
      <c r="DC11" s="7"/>
      <c r="DD11" s="4"/>
      <c r="DE11" s="4"/>
      <c r="DF11" s="4"/>
      <c r="DG11" s="4"/>
      <c r="DH11" s="4"/>
      <c r="DI11" s="4"/>
      <c r="DJ11" s="4"/>
      <c r="DK11" s="4"/>
      <c r="DL11" s="4"/>
      <c r="DM11" s="7"/>
      <c r="DN11" s="4"/>
      <c r="DO11" s="4"/>
      <c r="DP11" s="4"/>
      <c r="DQ11" s="4"/>
      <c r="DR11" s="4"/>
      <c r="DS11" s="4"/>
      <c r="DT11" s="4"/>
      <c r="DU11" s="7"/>
      <c r="DV11" s="4">
        <v>156433.20000000001</v>
      </c>
      <c r="DW11" s="4"/>
      <c r="DX11" s="7"/>
      <c r="DY11" s="4"/>
      <c r="DZ11" s="4"/>
      <c r="EA11" s="4"/>
      <c r="EB11" s="4"/>
      <c r="EC11" s="4"/>
      <c r="ED11" s="4"/>
      <c r="EE11" s="4"/>
      <c r="EF11" s="4"/>
      <c r="EG11" s="28">
        <f>SUM(EH11:FX11)</f>
        <v>156433.20000000001</v>
      </c>
      <c r="EH11" s="4"/>
      <c r="EI11" s="4"/>
      <c r="EJ11" s="4"/>
      <c r="EK11" s="4"/>
      <c r="EL11" s="4"/>
      <c r="EM11" s="4"/>
      <c r="EN11" s="4"/>
      <c r="EO11" s="4"/>
      <c r="EP11" s="7"/>
      <c r="EQ11" s="4"/>
      <c r="ER11" s="4"/>
      <c r="ES11" s="4"/>
      <c r="ET11" s="4"/>
      <c r="EU11" s="7"/>
      <c r="EV11" s="4"/>
      <c r="EW11" s="4"/>
      <c r="EX11" s="4"/>
      <c r="EY11" s="4"/>
      <c r="EZ11" s="4"/>
      <c r="FA11" s="4"/>
      <c r="FB11" s="4"/>
      <c r="FC11" s="4"/>
      <c r="FD11" s="4"/>
      <c r="FE11" s="7"/>
      <c r="FF11" s="4"/>
      <c r="FG11" s="4"/>
      <c r="FH11" s="4"/>
      <c r="FI11" s="4"/>
      <c r="FJ11" s="4"/>
      <c r="FK11" s="4"/>
      <c r="FL11" s="4"/>
      <c r="FM11" s="7"/>
      <c r="FN11" s="4">
        <v>156433.20000000001</v>
      </c>
      <c r="FO11" s="4"/>
      <c r="FP11" s="7"/>
      <c r="FQ11" s="4"/>
      <c r="FR11" s="4"/>
      <c r="FS11" s="4"/>
      <c r="FT11" s="4"/>
      <c r="FU11" s="4"/>
      <c r="FV11" s="4"/>
      <c r="FW11" s="4"/>
      <c r="FX11" s="4"/>
      <c r="FY11" s="28">
        <f>SUM(FZ11:HP11)</f>
        <v>156433.20000000001</v>
      </c>
      <c r="FZ11" s="4"/>
      <c r="GA11" s="4"/>
      <c r="GB11" s="4"/>
      <c r="GC11" s="4"/>
      <c r="GD11" s="4"/>
      <c r="GE11" s="4"/>
      <c r="GF11" s="4"/>
      <c r="GG11" s="4"/>
      <c r="GH11" s="7"/>
      <c r="GI11" s="4"/>
      <c r="GJ11" s="4"/>
      <c r="GK11" s="4"/>
      <c r="GL11" s="4"/>
      <c r="GM11" s="7"/>
      <c r="GN11" s="4"/>
      <c r="GO11" s="4"/>
      <c r="GP11" s="4"/>
      <c r="GQ11" s="4"/>
      <c r="GR11" s="4"/>
      <c r="GS11" s="4"/>
      <c r="GT11" s="4"/>
      <c r="GU11" s="4"/>
      <c r="GV11" s="4"/>
      <c r="GW11" s="7"/>
      <c r="GX11" s="4"/>
      <c r="GY11" s="4"/>
      <c r="GZ11" s="4"/>
      <c r="HA11" s="4"/>
      <c r="HB11" s="4"/>
      <c r="HC11" s="4"/>
      <c r="HD11" s="4"/>
      <c r="HE11" s="7"/>
      <c r="HF11" s="4">
        <v>156433.20000000001</v>
      </c>
      <c r="HG11" s="4"/>
      <c r="HH11" s="7"/>
      <c r="HI11" s="4"/>
      <c r="HJ11" s="4"/>
      <c r="HK11" s="4"/>
      <c r="HL11" s="4"/>
      <c r="HM11" s="4"/>
      <c r="HN11" s="4"/>
      <c r="HO11" s="4"/>
      <c r="HP11" s="4"/>
    </row>
    <row r="12" spans="1:224" ht="55.5" customHeight="1" x14ac:dyDescent="0.25">
      <c r="A12" s="249">
        <v>1093</v>
      </c>
      <c r="B12" s="29"/>
      <c r="C12" s="30" t="s">
        <v>4</v>
      </c>
      <c r="D12" s="79">
        <f>D13+D15+D14</f>
        <v>1050168</v>
      </c>
      <c r="E12" s="28">
        <f t="shared" ref="E12:BS12" si="23">E13+E15+E14</f>
        <v>0</v>
      </c>
      <c r="F12" s="28">
        <f t="shared" si="23"/>
        <v>0</v>
      </c>
      <c r="G12" s="28">
        <f t="shared" si="23"/>
        <v>0</v>
      </c>
      <c r="H12" s="28">
        <f t="shared" si="23"/>
        <v>0</v>
      </c>
      <c r="I12" s="28">
        <f t="shared" si="23"/>
        <v>0</v>
      </c>
      <c r="J12" s="28">
        <f t="shared" si="23"/>
        <v>0</v>
      </c>
      <c r="K12" s="28">
        <f t="shared" si="23"/>
        <v>0</v>
      </c>
      <c r="L12" s="28">
        <f t="shared" si="23"/>
        <v>0</v>
      </c>
      <c r="M12" s="28">
        <f t="shared" si="23"/>
        <v>0</v>
      </c>
      <c r="N12" s="28">
        <f t="shared" si="23"/>
        <v>0</v>
      </c>
      <c r="O12" s="28">
        <f t="shared" si="23"/>
        <v>0</v>
      </c>
      <c r="P12" s="28">
        <f t="shared" si="23"/>
        <v>0</v>
      </c>
      <c r="Q12" s="28">
        <f t="shared" si="23"/>
        <v>0</v>
      </c>
      <c r="R12" s="28">
        <f t="shared" si="23"/>
        <v>0</v>
      </c>
      <c r="S12" s="28">
        <f t="shared" si="23"/>
        <v>0</v>
      </c>
      <c r="T12" s="28">
        <f t="shared" si="23"/>
        <v>262976.40000000002</v>
      </c>
      <c r="U12" s="28">
        <f t="shared" si="23"/>
        <v>0</v>
      </c>
      <c r="V12" s="28">
        <f t="shared" si="23"/>
        <v>0</v>
      </c>
      <c r="W12" s="28">
        <f t="shared" si="23"/>
        <v>0</v>
      </c>
      <c r="X12" s="28">
        <f t="shared" si="23"/>
        <v>0</v>
      </c>
      <c r="Y12" s="28">
        <f t="shared" si="23"/>
        <v>0</v>
      </c>
      <c r="Z12" s="28">
        <f t="shared" si="23"/>
        <v>0</v>
      </c>
      <c r="AA12" s="28">
        <f t="shared" si="23"/>
        <v>0</v>
      </c>
      <c r="AB12" s="28">
        <f t="shared" si="23"/>
        <v>0</v>
      </c>
      <c r="AC12" s="28">
        <f t="shared" si="23"/>
        <v>0</v>
      </c>
      <c r="AD12" s="28">
        <f t="shared" si="23"/>
        <v>0</v>
      </c>
      <c r="AE12" s="28">
        <f t="shared" si="23"/>
        <v>0</v>
      </c>
      <c r="AF12" s="28">
        <f t="shared" si="23"/>
        <v>0</v>
      </c>
      <c r="AG12" s="28">
        <f t="shared" si="23"/>
        <v>0</v>
      </c>
      <c r="AH12" s="28">
        <f t="shared" si="23"/>
        <v>328500</v>
      </c>
      <c r="AI12" s="114"/>
      <c r="AJ12" s="28">
        <f t="shared" si="23"/>
        <v>0</v>
      </c>
      <c r="AK12" s="28">
        <f t="shared" si="23"/>
        <v>458691.6</v>
      </c>
      <c r="AL12" s="114"/>
      <c r="AM12" s="28">
        <f t="shared" si="23"/>
        <v>0</v>
      </c>
      <c r="AN12" s="28">
        <f t="shared" si="23"/>
        <v>0</v>
      </c>
      <c r="AO12" s="114"/>
      <c r="AP12" s="28">
        <f t="shared" si="23"/>
        <v>0</v>
      </c>
      <c r="AQ12" s="28">
        <f t="shared" si="23"/>
        <v>0</v>
      </c>
      <c r="AR12" s="28">
        <f t="shared" si="23"/>
        <v>0</v>
      </c>
      <c r="AS12" s="28">
        <f t="shared" si="23"/>
        <v>0</v>
      </c>
      <c r="AT12" s="28">
        <f t="shared" si="23"/>
        <v>0</v>
      </c>
      <c r="AU12" s="28">
        <f t="shared" si="23"/>
        <v>0</v>
      </c>
      <c r="AV12" s="28">
        <f t="shared" si="23"/>
        <v>0</v>
      </c>
      <c r="AW12" s="28">
        <f t="shared" si="23"/>
        <v>0</v>
      </c>
      <c r="AX12" s="28">
        <f>AX13+AX15+AX14</f>
        <v>1028979.6</v>
      </c>
      <c r="AY12" s="28">
        <f t="shared" si="23"/>
        <v>0</v>
      </c>
      <c r="AZ12" s="28">
        <f t="shared" si="23"/>
        <v>0</v>
      </c>
      <c r="BA12" s="28">
        <f t="shared" si="23"/>
        <v>0</v>
      </c>
      <c r="BB12" s="28">
        <f t="shared" si="23"/>
        <v>0</v>
      </c>
      <c r="BC12" s="28">
        <f t="shared" si="23"/>
        <v>0</v>
      </c>
      <c r="BD12" s="28">
        <f t="shared" si="23"/>
        <v>0</v>
      </c>
      <c r="BE12" s="28">
        <f t="shared" si="23"/>
        <v>0</v>
      </c>
      <c r="BF12" s="28">
        <f t="shared" si="23"/>
        <v>0</v>
      </c>
      <c r="BG12" s="28">
        <f t="shared" si="23"/>
        <v>0</v>
      </c>
      <c r="BH12" s="28">
        <f t="shared" si="23"/>
        <v>0</v>
      </c>
      <c r="BI12" s="28">
        <f t="shared" si="23"/>
        <v>0</v>
      </c>
      <c r="BJ12" s="28">
        <f t="shared" si="23"/>
        <v>0</v>
      </c>
      <c r="BK12" s="28">
        <f t="shared" si="23"/>
        <v>0</v>
      </c>
      <c r="BL12" s="28">
        <f t="shared" si="23"/>
        <v>0</v>
      </c>
      <c r="BM12" s="28">
        <f t="shared" si="23"/>
        <v>0</v>
      </c>
      <c r="BN12" s="28">
        <f t="shared" si="23"/>
        <v>577494</v>
      </c>
      <c r="BO12" s="28">
        <f t="shared" si="23"/>
        <v>0</v>
      </c>
      <c r="BP12" s="28">
        <f t="shared" si="23"/>
        <v>0</v>
      </c>
      <c r="BQ12" s="28">
        <f t="shared" si="23"/>
        <v>0</v>
      </c>
      <c r="BR12" s="28">
        <f t="shared" si="23"/>
        <v>0</v>
      </c>
      <c r="BS12" s="28">
        <f t="shared" si="23"/>
        <v>0</v>
      </c>
      <c r="BT12" s="28">
        <f t="shared" ref="BT12:EF12" si="24">BT13+BT15+BT14</f>
        <v>0</v>
      </c>
      <c r="BU12" s="28">
        <f t="shared" si="24"/>
        <v>0</v>
      </c>
      <c r="BV12" s="28">
        <f t="shared" si="24"/>
        <v>0</v>
      </c>
      <c r="BW12" s="28">
        <f t="shared" si="24"/>
        <v>0</v>
      </c>
      <c r="BX12" s="28">
        <f t="shared" si="24"/>
        <v>0</v>
      </c>
      <c r="BY12" s="28">
        <f t="shared" si="24"/>
        <v>0</v>
      </c>
      <c r="BZ12" s="28">
        <f t="shared" si="24"/>
        <v>0</v>
      </c>
      <c r="CA12" s="28">
        <f t="shared" si="24"/>
        <v>0</v>
      </c>
      <c r="CB12" s="28">
        <f t="shared" si="24"/>
        <v>0</v>
      </c>
      <c r="CC12" s="28">
        <f t="shared" si="24"/>
        <v>0</v>
      </c>
      <c r="CD12" s="28">
        <f t="shared" si="24"/>
        <v>451485.6</v>
      </c>
      <c r="CE12" s="28">
        <f t="shared" si="24"/>
        <v>0</v>
      </c>
      <c r="CF12" s="28">
        <f t="shared" si="24"/>
        <v>0</v>
      </c>
      <c r="CG12" s="28">
        <f t="shared" si="24"/>
        <v>0</v>
      </c>
      <c r="CH12" s="28">
        <f t="shared" si="24"/>
        <v>0</v>
      </c>
      <c r="CI12" s="28">
        <f t="shared" si="24"/>
        <v>0</v>
      </c>
      <c r="CJ12" s="28">
        <f t="shared" si="24"/>
        <v>0</v>
      </c>
      <c r="CK12" s="28">
        <f t="shared" si="24"/>
        <v>0</v>
      </c>
      <c r="CL12" s="28">
        <f t="shared" si="24"/>
        <v>0</v>
      </c>
      <c r="CM12" s="28">
        <f t="shared" si="24"/>
        <v>0</v>
      </c>
      <c r="CN12" s="28">
        <f t="shared" si="24"/>
        <v>0</v>
      </c>
      <c r="CO12" s="28">
        <f t="shared" si="24"/>
        <v>1351528.6</v>
      </c>
      <c r="CP12" s="28">
        <f t="shared" si="24"/>
        <v>0</v>
      </c>
      <c r="CQ12" s="28">
        <f t="shared" si="24"/>
        <v>0</v>
      </c>
      <c r="CR12" s="28">
        <f t="shared" si="24"/>
        <v>0</v>
      </c>
      <c r="CS12" s="28">
        <f t="shared" si="24"/>
        <v>0</v>
      </c>
      <c r="CT12" s="28">
        <f t="shared" si="24"/>
        <v>0</v>
      </c>
      <c r="CU12" s="28">
        <f t="shared" si="24"/>
        <v>0</v>
      </c>
      <c r="CV12" s="28">
        <f t="shared" si="24"/>
        <v>0</v>
      </c>
      <c r="CW12" s="28">
        <f t="shared" si="24"/>
        <v>0</v>
      </c>
      <c r="CX12" s="28">
        <f t="shared" si="24"/>
        <v>0</v>
      </c>
      <c r="CY12" s="28">
        <f t="shared" si="24"/>
        <v>0</v>
      </c>
      <c r="CZ12" s="28">
        <f t="shared" si="24"/>
        <v>0</v>
      </c>
      <c r="DA12" s="28">
        <f t="shared" si="24"/>
        <v>0</v>
      </c>
      <c r="DB12" s="28">
        <f t="shared" si="24"/>
        <v>0</v>
      </c>
      <c r="DC12" s="28">
        <f t="shared" si="24"/>
        <v>0</v>
      </c>
      <c r="DD12" s="28">
        <f t="shared" si="24"/>
        <v>0</v>
      </c>
      <c r="DE12" s="28">
        <f t="shared" si="24"/>
        <v>866043</v>
      </c>
      <c r="DF12" s="28">
        <f t="shared" si="24"/>
        <v>0</v>
      </c>
      <c r="DG12" s="28">
        <f t="shared" si="24"/>
        <v>0</v>
      </c>
      <c r="DH12" s="28">
        <f t="shared" si="24"/>
        <v>0</v>
      </c>
      <c r="DI12" s="28">
        <f t="shared" si="24"/>
        <v>0</v>
      </c>
      <c r="DJ12" s="28">
        <f t="shared" si="24"/>
        <v>0</v>
      </c>
      <c r="DK12" s="28">
        <f t="shared" si="24"/>
        <v>0</v>
      </c>
      <c r="DL12" s="28">
        <f t="shared" si="24"/>
        <v>0</v>
      </c>
      <c r="DM12" s="114"/>
      <c r="DN12" s="28">
        <f t="shared" si="24"/>
        <v>0</v>
      </c>
      <c r="DO12" s="28">
        <f t="shared" si="24"/>
        <v>0</v>
      </c>
      <c r="DP12" s="28">
        <f t="shared" si="24"/>
        <v>0</v>
      </c>
      <c r="DQ12" s="28">
        <f t="shared" si="24"/>
        <v>0</v>
      </c>
      <c r="DR12" s="28">
        <f t="shared" si="24"/>
        <v>0</v>
      </c>
      <c r="DS12" s="28">
        <f t="shared" si="24"/>
        <v>0</v>
      </c>
      <c r="DT12" s="28">
        <f t="shared" si="24"/>
        <v>0</v>
      </c>
      <c r="DU12" s="28">
        <f t="shared" si="24"/>
        <v>0</v>
      </c>
      <c r="DV12" s="28">
        <f t="shared" si="24"/>
        <v>485485.6</v>
      </c>
      <c r="DW12" s="28">
        <f t="shared" si="24"/>
        <v>0</v>
      </c>
      <c r="DX12" s="28">
        <f t="shared" si="24"/>
        <v>0</v>
      </c>
      <c r="DY12" s="28">
        <f t="shared" si="24"/>
        <v>0</v>
      </c>
      <c r="DZ12" s="28">
        <f t="shared" si="24"/>
        <v>0</v>
      </c>
      <c r="EA12" s="28">
        <f t="shared" si="24"/>
        <v>0</v>
      </c>
      <c r="EB12" s="28">
        <f t="shared" si="24"/>
        <v>0</v>
      </c>
      <c r="EC12" s="28">
        <f t="shared" si="24"/>
        <v>0</v>
      </c>
      <c r="ED12" s="28">
        <f t="shared" si="24"/>
        <v>0</v>
      </c>
      <c r="EE12" s="28">
        <f t="shared" si="24"/>
        <v>0</v>
      </c>
      <c r="EF12" s="28">
        <f t="shared" si="24"/>
        <v>0</v>
      </c>
      <c r="EG12" s="28">
        <f t="shared" ref="EG12:GS12" si="25">EG13+EG15+EG14</f>
        <v>1351528.6</v>
      </c>
      <c r="EH12" s="28">
        <f t="shared" si="25"/>
        <v>0</v>
      </c>
      <c r="EI12" s="28">
        <f t="shared" si="25"/>
        <v>0</v>
      </c>
      <c r="EJ12" s="28">
        <f t="shared" si="25"/>
        <v>0</v>
      </c>
      <c r="EK12" s="28">
        <f t="shared" si="25"/>
        <v>0</v>
      </c>
      <c r="EL12" s="28">
        <f t="shared" si="25"/>
        <v>0</v>
      </c>
      <c r="EM12" s="28">
        <f t="shared" si="25"/>
        <v>0</v>
      </c>
      <c r="EN12" s="28">
        <f t="shared" si="25"/>
        <v>0</v>
      </c>
      <c r="EO12" s="28">
        <f t="shared" si="25"/>
        <v>0</v>
      </c>
      <c r="EP12" s="28">
        <f t="shared" si="25"/>
        <v>0</v>
      </c>
      <c r="EQ12" s="28">
        <f t="shared" si="25"/>
        <v>0</v>
      </c>
      <c r="ER12" s="28">
        <f t="shared" si="25"/>
        <v>0</v>
      </c>
      <c r="ES12" s="28">
        <f t="shared" si="25"/>
        <v>0</v>
      </c>
      <c r="ET12" s="28">
        <f t="shared" si="25"/>
        <v>0</v>
      </c>
      <c r="EU12" s="28">
        <f t="shared" si="25"/>
        <v>0</v>
      </c>
      <c r="EV12" s="28">
        <f t="shared" si="25"/>
        <v>0</v>
      </c>
      <c r="EW12" s="28">
        <f t="shared" si="25"/>
        <v>866043</v>
      </c>
      <c r="EX12" s="28">
        <f t="shared" si="25"/>
        <v>0</v>
      </c>
      <c r="EY12" s="28">
        <f t="shared" si="25"/>
        <v>0</v>
      </c>
      <c r="EZ12" s="28">
        <f t="shared" si="25"/>
        <v>0</v>
      </c>
      <c r="FA12" s="28">
        <f t="shared" si="25"/>
        <v>0</v>
      </c>
      <c r="FB12" s="28">
        <f t="shared" si="25"/>
        <v>0</v>
      </c>
      <c r="FC12" s="28">
        <f t="shared" si="25"/>
        <v>0</v>
      </c>
      <c r="FD12" s="28">
        <f t="shared" si="25"/>
        <v>0</v>
      </c>
      <c r="FE12" s="114"/>
      <c r="FF12" s="28">
        <f t="shared" si="25"/>
        <v>0</v>
      </c>
      <c r="FG12" s="28">
        <f t="shared" si="25"/>
        <v>0</v>
      </c>
      <c r="FH12" s="28">
        <f t="shared" si="25"/>
        <v>0</v>
      </c>
      <c r="FI12" s="28">
        <f t="shared" si="25"/>
        <v>0</v>
      </c>
      <c r="FJ12" s="28">
        <f t="shared" si="25"/>
        <v>0</v>
      </c>
      <c r="FK12" s="28">
        <f t="shared" si="25"/>
        <v>0</v>
      </c>
      <c r="FL12" s="28">
        <f t="shared" si="25"/>
        <v>0</v>
      </c>
      <c r="FM12" s="28">
        <f t="shared" si="25"/>
        <v>0</v>
      </c>
      <c r="FN12" s="28">
        <f t="shared" si="25"/>
        <v>485485.6</v>
      </c>
      <c r="FO12" s="28">
        <f t="shared" si="25"/>
        <v>0</v>
      </c>
      <c r="FP12" s="28">
        <f t="shared" si="25"/>
        <v>0</v>
      </c>
      <c r="FQ12" s="28">
        <f t="shared" si="25"/>
        <v>0</v>
      </c>
      <c r="FR12" s="28">
        <f t="shared" si="25"/>
        <v>0</v>
      </c>
      <c r="FS12" s="28">
        <f t="shared" si="25"/>
        <v>0</v>
      </c>
      <c r="FT12" s="28">
        <f t="shared" si="25"/>
        <v>0</v>
      </c>
      <c r="FU12" s="28">
        <f t="shared" si="25"/>
        <v>0</v>
      </c>
      <c r="FV12" s="28">
        <f t="shared" si="25"/>
        <v>0</v>
      </c>
      <c r="FW12" s="28">
        <f t="shared" si="25"/>
        <v>0</v>
      </c>
      <c r="FX12" s="28">
        <f t="shared" si="25"/>
        <v>0</v>
      </c>
      <c r="FY12" s="28">
        <f t="shared" si="25"/>
        <v>1351528.6</v>
      </c>
      <c r="FZ12" s="28">
        <f t="shared" si="25"/>
        <v>0</v>
      </c>
      <c r="GA12" s="28">
        <f t="shared" si="25"/>
        <v>0</v>
      </c>
      <c r="GB12" s="28">
        <f t="shared" si="25"/>
        <v>0</v>
      </c>
      <c r="GC12" s="28">
        <f t="shared" si="25"/>
        <v>0</v>
      </c>
      <c r="GD12" s="28">
        <f t="shared" si="25"/>
        <v>0</v>
      </c>
      <c r="GE12" s="28">
        <f t="shared" si="25"/>
        <v>0</v>
      </c>
      <c r="GF12" s="28">
        <f t="shared" si="25"/>
        <v>0</v>
      </c>
      <c r="GG12" s="28">
        <f t="shared" si="25"/>
        <v>0</v>
      </c>
      <c r="GH12" s="28">
        <f t="shared" si="25"/>
        <v>0</v>
      </c>
      <c r="GI12" s="28">
        <f t="shared" si="25"/>
        <v>0</v>
      </c>
      <c r="GJ12" s="28">
        <f t="shared" si="25"/>
        <v>0</v>
      </c>
      <c r="GK12" s="28">
        <f t="shared" si="25"/>
        <v>0</v>
      </c>
      <c r="GL12" s="28">
        <f t="shared" si="25"/>
        <v>0</v>
      </c>
      <c r="GM12" s="28">
        <f t="shared" si="25"/>
        <v>0</v>
      </c>
      <c r="GN12" s="28">
        <f t="shared" si="25"/>
        <v>0</v>
      </c>
      <c r="GO12" s="28">
        <f t="shared" si="25"/>
        <v>866043</v>
      </c>
      <c r="GP12" s="28">
        <f t="shared" si="25"/>
        <v>0</v>
      </c>
      <c r="GQ12" s="28">
        <f t="shared" si="25"/>
        <v>0</v>
      </c>
      <c r="GR12" s="28">
        <f t="shared" si="25"/>
        <v>0</v>
      </c>
      <c r="GS12" s="28">
        <f t="shared" si="25"/>
        <v>0</v>
      </c>
      <c r="GT12" s="28">
        <f t="shared" ref="GT12:HP12" si="26">GT13+GT15+GT14</f>
        <v>0</v>
      </c>
      <c r="GU12" s="28">
        <f t="shared" si="26"/>
        <v>0</v>
      </c>
      <c r="GV12" s="28">
        <f t="shared" si="26"/>
        <v>0</v>
      </c>
      <c r="GW12" s="114"/>
      <c r="GX12" s="28">
        <f t="shared" si="26"/>
        <v>0</v>
      </c>
      <c r="GY12" s="28">
        <f t="shared" si="26"/>
        <v>0</v>
      </c>
      <c r="GZ12" s="28">
        <f t="shared" si="26"/>
        <v>0</v>
      </c>
      <c r="HA12" s="28">
        <f t="shared" si="26"/>
        <v>0</v>
      </c>
      <c r="HB12" s="28">
        <f t="shared" si="26"/>
        <v>0</v>
      </c>
      <c r="HC12" s="28">
        <f t="shared" si="26"/>
        <v>0</v>
      </c>
      <c r="HD12" s="28">
        <f t="shared" si="26"/>
        <v>0</v>
      </c>
      <c r="HE12" s="28">
        <f t="shared" si="26"/>
        <v>0</v>
      </c>
      <c r="HF12" s="28">
        <f t="shared" si="26"/>
        <v>485485.6</v>
      </c>
      <c r="HG12" s="28">
        <f t="shared" si="26"/>
        <v>0</v>
      </c>
      <c r="HH12" s="28">
        <f t="shared" si="26"/>
        <v>0</v>
      </c>
      <c r="HI12" s="28">
        <f t="shared" si="26"/>
        <v>0</v>
      </c>
      <c r="HJ12" s="28">
        <f t="shared" si="26"/>
        <v>0</v>
      </c>
      <c r="HK12" s="28">
        <f t="shared" si="26"/>
        <v>0</v>
      </c>
      <c r="HL12" s="28">
        <f t="shared" si="26"/>
        <v>0</v>
      </c>
      <c r="HM12" s="28">
        <f t="shared" si="26"/>
        <v>0</v>
      </c>
      <c r="HN12" s="28">
        <f t="shared" si="26"/>
        <v>0</v>
      </c>
      <c r="HO12" s="28">
        <f t="shared" si="26"/>
        <v>0</v>
      </c>
      <c r="HP12" s="28">
        <f t="shared" si="26"/>
        <v>0</v>
      </c>
    </row>
    <row r="13" spans="1:224" ht="45.75" customHeight="1" x14ac:dyDescent="0.25">
      <c r="A13" s="249"/>
      <c r="B13" s="8">
        <v>11001</v>
      </c>
      <c r="C13" s="37" t="s">
        <v>71</v>
      </c>
      <c r="D13" s="79">
        <f>SUM(E13:AW13)</f>
        <v>417485.6</v>
      </c>
      <c r="E13" s="10"/>
      <c r="F13" s="4"/>
      <c r="G13" s="4"/>
      <c r="H13" s="4"/>
      <c r="I13" s="4"/>
      <c r="J13" s="4"/>
      <c r="K13" s="4"/>
      <c r="L13" s="4"/>
      <c r="M13" s="7"/>
      <c r="N13" s="4"/>
      <c r="O13" s="4"/>
      <c r="P13" s="4"/>
      <c r="Q13" s="4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7"/>
      <c r="AJ13" s="7"/>
      <c r="AK13" s="4">
        <v>417485.6</v>
      </c>
      <c r="AL13" s="7"/>
      <c r="AM13" s="4"/>
      <c r="AN13" s="7"/>
      <c r="AO13" s="7"/>
      <c r="AP13" s="4"/>
      <c r="AQ13" s="4"/>
      <c r="AR13" s="4"/>
      <c r="AS13" s="4"/>
      <c r="AT13" s="4"/>
      <c r="AU13" s="4"/>
      <c r="AV13" s="4"/>
      <c r="AW13" s="4"/>
      <c r="AX13" s="28">
        <f>SUM(AY13:CN13)</f>
        <v>417485.6</v>
      </c>
      <c r="AY13" s="4"/>
      <c r="AZ13" s="4"/>
      <c r="BA13" s="4"/>
      <c r="BB13" s="4"/>
      <c r="BC13" s="4"/>
      <c r="BD13" s="4"/>
      <c r="BE13" s="4"/>
      <c r="BF13" s="4"/>
      <c r="BG13" s="7"/>
      <c r="BH13" s="4"/>
      <c r="BI13" s="4"/>
      <c r="BJ13" s="4"/>
      <c r="BK13" s="4"/>
      <c r="BL13" s="7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7"/>
      <c r="CD13" s="4">
        <v>417485.6</v>
      </c>
      <c r="CE13" s="4"/>
      <c r="CF13" s="7"/>
      <c r="CG13" s="4"/>
      <c r="CH13" s="4"/>
      <c r="CI13" s="4"/>
      <c r="CJ13" s="4"/>
      <c r="CK13" s="4"/>
      <c r="CL13" s="4"/>
      <c r="CM13" s="4"/>
      <c r="CN13" s="4"/>
      <c r="CO13" s="28">
        <f>SUM(CP13:EF13)</f>
        <v>417485.6</v>
      </c>
      <c r="CP13" s="4"/>
      <c r="CQ13" s="4"/>
      <c r="CR13" s="4"/>
      <c r="CS13" s="4"/>
      <c r="CT13" s="4"/>
      <c r="CU13" s="4"/>
      <c r="CV13" s="4"/>
      <c r="CW13" s="4"/>
      <c r="CX13" s="7"/>
      <c r="CY13" s="4"/>
      <c r="CZ13" s="4"/>
      <c r="DA13" s="4"/>
      <c r="DB13" s="4"/>
      <c r="DC13" s="7"/>
      <c r="DD13" s="4"/>
      <c r="DE13" s="4"/>
      <c r="DF13" s="4"/>
      <c r="DG13" s="4"/>
      <c r="DH13" s="4"/>
      <c r="DI13" s="4"/>
      <c r="DJ13" s="4"/>
      <c r="DK13" s="4"/>
      <c r="DL13" s="4"/>
      <c r="DM13" s="7"/>
      <c r="DN13" s="4"/>
      <c r="DO13" s="4"/>
      <c r="DP13" s="4"/>
      <c r="DQ13" s="4"/>
      <c r="DR13" s="4"/>
      <c r="DS13" s="4"/>
      <c r="DT13" s="4"/>
      <c r="DU13" s="7"/>
      <c r="DV13" s="4">
        <v>417485.6</v>
      </c>
      <c r="DW13" s="4"/>
      <c r="DX13" s="7"/>
      <c r="DY13" s="4"/>
      <c r="DZ13" s="4"/>
      <c r="EA13" s="4"/>
      <c r="EB13" s="4"/>
      <c r="EC13" s="4"/>
      <c r="ED13" s="4"/>
      <c r="EE13" s="4"/>
      <c r="EF13" s="4"/>
      <c r="EG13" s="28">
        <f>SUM(EH13:FX13)</f>
        <v>417485.6</v>
      </c>
      <c r="EH13" s="4"/>
      <c r="EI13" s="4"/>
      <c r="EJ13" s="4"/>
      <c r="EK13" s="4"/>
      <c r="EL13" s="4"/>
      <c r="EM13" s="4"/>
      <c r="EN13" s="4"/>
      <c r="EO13" s="4"/>
      <c r="EP13" s="7"/>
      <c r="EQ13" s="4"/>
      <c r="ER13" s="4"/>
      <c r="ES13" s="4"/>
      <c r="ET13" s="4"/>
      <c r="EU13" s="7"/>
      <c r="EV13" s="4"/>
      <c r="EW13" s="4"/>
      <c r="EX13" s="4"/>
      <c r="EY13" s="4"/>
      <c r="EZ13" s="4"/>
      <c r="FA13" s="4"/>
      <c r="FB13" s="4"/>
      <c r="FC13" s="4"/>
      <c r="FD13" s="4"/>
      <c r="FE13" s="7"/>
      <c r="FF13" s="4"/>
      <c r="FG13" s="4"/>
      <c r="FH13" s="4"/>
      <c r="FI13" s="4"/>
      <c r="FJ13" s="4"/>
      <c r="FK13" s="4"/>
      <c r="FL13" s="4"/>
      <c r="FM13" s="7"/>
      <c r="FN13" s="4">
        <v>417485.6</v>
      </c>
      <c r="FO13" s="4"/>
      <c r="FP13" s="7"/>
      <c r="FQ13" s="4"/>
      <c r="FR13" s="4"/>
      <c r="FS13" s="4"/>
      <c r="FT13" s="4"/>
      <c r="FU13" s="4"/>
      <c r="FV13" s="4"/>
      <c r="FW13" s="4"/>
      <c r="FX13" s="4"/>
      <c r="FY13" s="28">
        <f>SUM(FZ13:HP13)</f>
        <v>417485.6</v>
      </c>
      <c r="FZ13" s="4"/>
      <c r="GA13" s="4"/>
      <c r="GB13" s="4"/>
      <c r="GC13" s="4"/>
      <c r="GD13" s="4"/>
      <c r="GE13" s="4"/>
      <c r="GF13" s="4"/>
      <c r="GG13" s="4"/>
      <c r="GH13" s="7"/>
      <c r="GI13" s="4"/>
      <c r="GJ13" s="4"/>
      <c r="GK13" s="4"/>
      <c r="GL13" s="4"/>
      <c r="GM13" s="7"/>
      <c r="GN13" s="4"/>
      <c r="GO13" s="4"/>
      <c r="GP13" s="4"/>
      <c r="GQ13" s="4"/>
      <c r="GR13" s="4"/>
      <c r="GS13" s="4"/>
      <c r="GT13" s="4"/>
      <c r="GU13" s="4"/>
      <c r="GV13" s="4"/>
      <c r="GW13" s="7"/>
      <c r="GX13" s="4"/>
      <c r="GY13" s="4"/>
      <c r="GZ13" s="4"/>
      <c r="HA13" s="4"/>
      <c r="HB13" s="4"/>
      <c r="HC13" s="4"/>
      <c r="HD13" s="4"/>
      <c r="HE13" s="7"/>
      <c r="HF13" s="4">
        <v>417485.6</v>
      </c>
      <c r="HG13" s="4"/>
      <c r="HH13" s="7"/>
      <c r="HI13" s="4"/>
      <c r="HJ13" s="4"/>
      <c r="HK13" s="4"/>
      <c r="HL13" s="4"/>
      <c r="HM13" s="4"/>
      <c r="HN13" s="4"/>
      <c r="HO13" s="4"/>
      <c r="HP13" s="4"/>
    </row>
    <row r="14" spans="1:224" ht="43.5" customHeight="1" x14ac:dyDescent="0.25">
      <c r="A14" s="243"/>
      <c r="B14" s="8">
        <v>11003</v>
      </c>
      <c r="C14" s="37" t="s">
        <v>101</v>
      </c>
      <c r="D14" s="79">
        <f t="shared" ref="D14:D17" si="27">SUM(E14:AW14)</f>
        <v>41206</v>
      </c>
      <c r="E14" s="22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>
        <v>41206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8">
        <f t="shared" ref="AX14:AX15" si="28">SUM(AY14:CN14)</f>
        <v>34000</v>
      </c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>
        <v>34000</v>
      </c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28">
        <f t="shared" ref="CO14:CO15" si="29">SUM(CP14:EF14)</f>
        <v>68000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>
        <v>68000</v>
      </c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28">
        <f t="shared" ref="EG14:EG15" si="30">SUM(EH14:FX14)</f>
        <v>68000</v>
      </c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>
        <v>68000</v>
      </c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28">
        <f t="shared" ref="FY14:FY15" si="31">SUM(FZ14:HP14)</f>
        <v>68000</v>
      </c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>
        <v>68000</v>
      </c>
      <c r="HG14" s="7"/>
      <c r="HH14" s="7"/>
      <c r="HI14" s="7"/>
      <c r="HJ14" s="7"/>
      <c r="HK14" s="7"/>
      <c r="HL14" s="7"/>
      <c r="HM14" s="7"/>
      <c r="HN14" s="7"/>
      <c r="HO14" s="7"/>
      <c r="HP14" s="7"/>
    </row>
    <row r="15" spans="1:224" ht="44.25" customHeight="1" x14ac:dyDescent="0.25">
      <c r="A15" s="249"/>
      <c r="B15" s="8">
        <v>11002</v>
      </c>
      <c r="C15" s="37" t="s">
        <v>5</v>
      </c>
      <c r="D15" s="79">
        <f t="shared" si="27"/>
        <v>591476.4</v>
      </c>
      <c r="E15" s="10"/>
      <c r="F15" s="4"/>
      <c r="G15" s="4"/>
      <c r="H15" s="4"/>
      <c r="I15" s="4"/>
      <c r="J15" s="4"/>
      <c r="K15" s="4"/>
      <c r="L15" s="4"/>
      <c r="M15" s="7"/>
      <c r="N15" s="4"/>
      <c r="O15" s="4"/>
      <c r="P15" s="4"/>
      <c r="Q15" s="4"/>
      <c r="R15" s="7"/>
      <c r="S15" s="4"/>
      <c r="T15" s="10">
        <v>262976.40000000002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v>328500</v>
      </c>
      <c r="AI15" s="7"/>
      <c r="AJ15" s="7"/>
      <c r="AK15" s="4"/>
      <c r="AL15" s="7"/>
      <c r="AM15" s="4"/>
      <c r="AN15" s="7"/>
      <c r="AO15" s="7"/>
      <c r="AP15" s="4"/>
      <c r="AQ15" s="4"/>
      <c r="AR15" s="4"/>
      <c r="AS15" s="4"/>
      <c r="AT15" s="4"/>
      <c r="AU15" s="4"/>
      <c r="AV15" s="4"/>
      <c r="AW15" s="4"/>
      <c r="AX15" s="28">
        <f t="shared" si="28"/>
        <v>577494</v>
      </c>
      <c r="AY15" s="4"/>
      <c r="AZ15" s="4"/>
      <c r="BA15" s="4"/>
      <c r="BB15" s="4"/>
      <c r="BC15" s="4"/>
      <c r="BD15" s="4"/>
      <c r="BE15" s="4"/>
      <c r="BF15" s="4"/>
      <c r="BG15" s="7"/>
      <c r="BH15" s="4"/>
      <c r="BI15" s="4"/>
      <c r="BJ15" s="4"/>
      <c r="BK15" s="4"/>
      <c r="BL15" s="7"/>
      <c r="BM15" s="4"/>
      <c r="BN15" s="4">
        <v>577494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7"/>
      <c r="CD15" s="4"/>
      <c r="CE15" s="4"/>
      <c r="CF15" s="7"/>
      <c r="CG15" s="4"/>
      <c r="CH15" s="4"/>
      <c r="CI15" s="4"/>
      <c r="CJ15" s="4"/>
      <c r="CK15" s="4"/>
      <c r="CL15" s="4"/>
      <c r="CM15" s="4"/>
      <c r="CN15" s="4"/>
      <c r="CO15" s="28">
        <f t="shared" si="29"/>
        <v>866043</v>
      </c>
      <c r="CP15" s="4"/>
      <c r="CQ15" s="4"/>
      <c r="CR15" s="4"/>
      <c r="CS15" s="4"/>
      <c r="CT15" s="4"/>
      <c r="CU15" s="4"/>
      <c r="CV15" s="4"/>
      <c r="CW15" s="4"/>
      <c r="CX15" s="7"/>
      <c r="CY15" s="4"/>
      <c r="CZ15" s="4"/>
      <c r="DA15" s="4"/>
      <c r="DB15" s="4"/>
      <c r="DC15" s="7"/>
      <c r="DD15" s="4"/>
      <c r="DE15" s="4">
        <v>866043</v>
      </c>
      <c r="DF15" s="4"/>
      <c r="DG15" s="4"/>
      <c r="DH15" s="4"/>
      <c r="DI15" s="4"/>
      <c r="DJ15" s="4"/>
      <c r="DK15" s="4"/>
      <c r="DL15" s="4"/>
      <c r="DM15" s="7"/>
      <c r="DN15" s="4"/>
      <c r="DO15" s="4"/>
      <c r="DP15" s="4"/>
      <c r="DQ15" s="4"/>
      <c r="DR15" s="4"/>
      <c r="DS15" s="4"/>
      <c r="DT15" s="4"/>
      <c r="DU15" s="7"/>
      <c r="DV15" s="27"/>
      <c r="DW15" s="4"/>
      <c r="DX15" s="7"/>
      <c r="DY15" s="4"/>
      <c r="DZ15" s="4"/>
      <c r="EA15" s="4"/>
      <c r="EB15" s="4"/>
      <c r="EC15" s="4"/>
      <c r="ED15" s="4"/>
      <c r="EE15" s="4"/>
      <c r="EF15" s="4"/>
      <c r="EG15" s="28">
        <f t="shared" si="30"/>
        <v>866043</v>
      </c>
      <c r="EH15" s="4"/>
      <c r="EI15" s="4"/>
      <c r="EJ15" s="4"/>
      <c r="EK15" s="4"/>
      <c r="EL15" s="4"/>
      <c r="EM15" s="4"/>
      <c r="EN15" s="4"/>
      <c r="EO15" s="4"/>
      <c r="EP15" s="7"/>
      <c r="EQ15" s="4"/>
      <c r="ER15" s="4"/>
      <c r="ES15" s="4"/>
      <c r="ET15" s="4"/>
      <c r="EU15" s="7"/>
      <c r="EV15" s="4"/>
      <c r="EW15" s="4">
        <v>866043</v>
      </c>
      <c r="EX15" s="4"/>
      <c r="EY15" s="4"/>
      <c r="EZ15" s="4"/>
      <c r="FA15" s="4"/>
      <c r="FB15" s="4"/>
      <c r="FC15" s="4"/>
      <c r="FD15" s="4"/>
      <c r="FE15" s="7"/>
      <c r="FF15" s="4"/>
      <c r="FG15" s="4"/>
      <c r="FH15" s="4"/>
      <c r="FI15" s="4"/>
      <c r="FJ15" s="4"/>
      <c r="FK15" s="4"/>
      <c r="FL15" s="4"/>
      <c r="FM15" s="7"/>
      <c r="FN15" s="4"/>
      <c r="FO15" s="4"/>
      <c r="FP15" s="7"/>
      <c r="FQ15" s="4"/>
      <c r="FR15" s="4"/>
      <c r="FS15" s="4"/>
      <c r="FT15" s="4"/>
      <c r="FU15" s="4"/>
      <c r="FV15" s="4"/>
      <c r="FW15" s="4"/>
      <c r="FX15" s="4"/>
      <c r="FY15" s="28">
        <f t="shared" si="31"/>
        <v>866043</v>
      </c>
      <c r="FZ15" s="4"/>
      <c r="GA15" s="4"/>
      <c r="GB15" s="4"/>
      <c r="GC15" s="4"/>
      <c r="GD15" s="4"/>
      <c r="GE15" s="4"/>
      <c r="GF15" s="4"/>
      <c r="GG15" s="4"/>
      <c r="GH15" s="7"/>
      <c r="GI15" s="4"/>
      <c r="GJ15" s="4"/>
      <c r="GK15" s="4"/>
      <c r="GL15" s="4"/>
      <c r="GM15" s="7"/>
      <c r="GN15" s="4"/>
      <c r="GO15" s="4">
        <v>866043</v>
      </c>
      <c r="GP15" s="4"/>
      <c r="GQ15" s="4"/>
      <c r="GR15" s="4"/>
      <c r="GS15" s="4"/>
      <c r="GT15" s="4"/>
      <c r="GU15" s="4"/>
      <c r="GV15" s="4"/>
      <c r="GW15" s="7"/>
      <c r="GX15" s="4"/>
      <c r="GY15" s="4"/>
      <c r="GZ15" s="4"/>
      <c r="HA15" s="4"/>
      <c r="HB15" s="4"/>
      <c r="HC15" s="4"/>
      <c r="HD15" s="4"/>
      <c r="HE15" s="7"/>
      <c r="HF15" s="4"/>
      <c r="HG15" s="4"/>
      <c r="HH15" s="7"/>
      <c r="HI15" s="4"/>
      <c r="HJ15" s="4"/>
      <c r="HK15" s="4"/>
      <c r="HL15" s="4"/>
      <c r="HM15" s="4"/>
      <c r="HN15" s="4"/>
      <c r="HO15" s="4"/>
      <c r="HP15" s="4"/>
    </row>
    <row r="16" spans="1:224" ht="54" customHeight="1" x14ac:dyDescent="0.25">
      <c r="A16" s="244">
        <v>1120</v>
      </c>
      <c r="B16" s="29"/>
      <c r="C16" s="31" t="s">
        <v>72</v>
      </c>
      <c r="D16" s="79">
        <f>D17+D18+D19+D20+D21+D22+D23+D24</f>
        <v>12230730.347000001</v>
      </c>
      <c r="E16" s="28">
        <f t="shared" ref="E16:AH16" si="32">E17+E18+E19+E20+E21+E22+E23+E24</f>
        <v>7473131.5259999996</v>
      </c>
      <c r="F16" s="28">
        <f t="shared" si="32"/>
        <v>1320360.9890000001</v>
      </c>
      <c r="G16" s="28">
        <f t="shared" si="32"/>
        <v>64256.233</v>
      </c>
      <c r="H16" s="28">
        <f t="shared" si="32"/>
        <v>720233.87899999996</v>
      </c>
      <c r="I16" s="28">
        <f t="shared" si="32"/>
        <v>83568.486000000004</v>
      </c>
      <c r="J16" s="28">
        <f t="shared" si="32"/>
        <v>27411.056</v>
      </c>
      <c r="K16" s="28">
        <f t="shared" si="32"/>
        <v>3204</v>
      </c>
      <c r="L16" s="28">
        <f t="shared" si="32"/>
        <v>3330</v>
      </c>
      <c r="M16" s="28">
        <f t="shared" si="32"/>
        <v>0</v>
      </c>
      <c r="N16" s="28">
        <f t="shared" si="32"/>
        <v>5849</v>
      </c>
      <c r="O16" s="28">
        <f t="shared" si="32"/>
        <v>11776.596</v>
      </c>
      <c r="P16" s="28">
        <f t="shared" si="32"/>
        <v>1411</v>
      </c>
      <c r="Q16" s="28">
        <f t="shared" si="32"/>
        <v>1000</v>
      </c>
      <c r="R16" s="28">
        <f t="shared" si="32"/>
        <v>0</v>
      </c>
      <c r="S16" s="28">
        <f t="shared" si="32"/>
        <v>3458.8719999999998</v>
      </c>
      <c r="T16" s="28">
        <f t="shared" si="32"/>
        <v>0</v>
      </c>
      <c r="U16" s="28">
        <f t="shared" si="32"/>
        <v>1270997.0549999999</v>
      </c>
      <c r="V16" s="28">
        <f t="shared" si="32"/>
        <v>581.11</v>
      </c>
      <c r="W16" s="28">
        <f t="shared" si="32"/>
        <v>0</v>
      </c>
      <c r="X16" s="28">
        <f t="shared" si="32"/>
        <v>3894.6239999999998</v>
      </c>
      <c r="Y16" s="28">
        <f t="shared" si="32"/>
        <v>68732.846000000005</v>
      </c>
      <c r="Z16" s="28">
        <f t="shared" si="32"/>
        <v>25343.141</v>
      </c>
      <c r="AA16" s="28">
        <f t="shared" si="32"/>
        <v>135493.33100000001</v>
      </c>
      <c r="AB16" s="28">
        <f t="shared" si="32"/>
        <v>86815.607999999993</v>
      </c>
      <c r="AC16" s="28">
        <f t="shared" si="32"/>
        <v>197.6</v>
      </c>
      <c r="AD16" s="28">
        <f t="shared" si="32"/>
        <v>43345.603000000003</v>
      </c>
      <c r="AE16" s="28">
        <f t="shared" si="32"/>
        <v>1782</v>
      </c>
      <c r="AF16" s="28">
        <f t="shared" si="32"/>
        <v>0</v>
      </c>
      <c r="AG16" s="28">
        <f t="shared" si="32"/>
        <v>680169.38</v>
      </c>
      <c r="AH16" s="28">
        <f t="shared" si="32"/>
        <v>800</v>
      </c>
      <c r="AI16" s="114"/>
      <c r="AJ16" s="28">
        <f t="shared" ref="AJ16" si="33">AJ17+AJ18+AJ19+AJ20+AJ21+AJ22+AJ23+AJ24</f>
        <v>0</v>
      </c>
      <c r="AK16" s="28">
        <f t="shared" ref="AK16" si="34">AK17+AK18+AK19+AK20+AK21+AK22+AK23+AK24</f>
        <v>29263.258999999998</v>
      </c>
      <c r="AL16" s="114"/>
      <c r="AM16" s="28">
        <f t="shared" ref="AM16" si="35">AM17+AM18+AM19+AM20+AM21+AM22+AM23+AM24</f>
        <v>17563.454999999998</v>
      </c>
      <c r="AN16" s="28">
        <f t="shared" ref="AN16" si="36">AN17+AN18+AN19+AN20+AN21+AN22+AN23+AN24</f>
        <v>0</v>
      </c>
      <c r="AO16" s="114"/>
      <c r="AP16" s="28">
        <f t="shared" ref="AP16" si="37">AP17+AP18+AP19+AP20+AP21+AP22+AP23+AP24</f>
        <v>0</v>
      </c>
      <c r="AQ16" s="28">
        <f t="shared" ref="AQ16" si="38">AQ17+AQ18+AQ19+AQ20+AQ21+AQ22+AQ23+AQ24</f>
        <v>0</v>
      </c>
      <c r="AR16" s="28">
        <f t="shared" ref="AR16" si="39">AR17+AR18+AR19+AR20+AR21+AR22+AR23+AR24</f>
        <v>0</v>
      </c>
      <c r="AS16" s="28">
        <f t="shared" ref="AS16" si="40">AS17+AS18+AS19+AS20+AS21+AS22+AS23+AS24</f>
        <v>0</v>
      </c>
      <c r="AT16" s="28">
        <f t="shared" ref="AT16" si="41">AT17+AT18+AT19+AT20+AT21+AT22+AT23+AT24</f>
        <v>0</v>
      </c>
      <c r="AU16" s="28">
        <f t="shared" ref="AU16" si="42">AU17+AU18+AU19+AU20+AU21+AU22+AU23+AU24</f>
        <v>146759.698</v>
      </c>
      <c r="AV16" s="28">
        <f t="shared" ref="AV16" si="43">AV17+AV18+AV19+AV20+AV21+AV22+AV23+AV24</f>
        <v>0</v>
      </c>
      <c r="AW16" s="28">
        <f t="shared" ref="AW16" si="44">AW17+AW18+AW19+AW20+AW21+AW22+AW23+AW24</f>
        <v>0</v>
      </c>
      <c r="AX16" s="28">
        <f>AX17+AX18+AX19+AX20+AX21+AX22+AX23+AX24+AX25+AX26</f>
        <v>14883387.800000003</v>
      </c>
      <c r="AY16" s="28">
        <f t="shared" ref="AY16" si="45">AY17+AY18+AY19+AY20+AY21+AY22+AY23+AY24</f>
        <v>7383339.5</v>
      </c>
      <c r="AZ16" s="28">
        <f t="shared" ref="AZ16" si="46">AZ17+AZ18+AZ19+AZ20+AZ21+AZ22+AZ23+AZ24</f>
        <v>1545657</v>
      </c>
      <c r="BA16" s="28">
        <f t="shared" ref="BA16" si="47">BA17+BA18+BA19+BA20+BA21+BA22+BA23+BA24</f>
        <v>90741.6</v>
      </c>
      <c r="BB16" s="28">
        <f t="shared" ref="BB16" si="48">BB17+BB18+BB19+BB20+BB21+BB22+BB23+BB24</f>
        <v>667094.6</v>
      </c>
      <c r="BC16" s="28">
        <f t="shared" ref="BC16" si="49">BC17+BC18+BC19+BC20+BC21+BC22+BC23+BC24</f>
        <v>49587</v>
      </c>
      <c r="BD16" s="28">
        <f t="shared" ref="BD16" si="50">BD17+BD18+BD19+BD20+BD21+BD22+BD23+BD24</f>
        <v>30603.4</v>
      </c>
      <c r="BE16" s="28">
        <f t="shared" ref="BE16" si="51">BE17+BE18+BE19+BE20+BE21+BE22+BE23+BE24</f>
        <v>3605</v>
      </c>
      <c r="BF16" s="28">
        <f t="shared" ref="BF16" si="52">BF17+BF18+BF19+BF20+BF21+BF22+BF23+BF24</f>
        <v>5000</v>
      </c>
      <c r="BG16" s="28">
        <f t="shared" ref="BG16" si="53">BG17+BG18+BG19+BG20+BG21+BG22+BG23+BG24</f>
        <v>0</v>
      </c>
      <c r="BH16" s="28">
        <f t="shared" ref="BH16" si="54">BH17+BH18+BH19+BH20+BH21+BH22+BH23+BH24</f>
        <v>35676.199999999997</v>
      </c>
      <c r="BI16" s="28">
        <f t="shared" ref="BI16" si="55">BI17+BI18+BI19+BI20+BI21+BI22+BI23+BI24</f>
        <v>9716</v>
      </c>
      <c r="BJ16" s="28">
        <f t="shared" ref="BJ16" si="56">BJ17+BJ18+BJ19+BJ20+BJ21+BJ22+BJ23+BJ24</f>
        <v>1394</v>
      </c>
      <c r="BK16" s="28">
        <f t="shared" ref="BK16" si="57">BK17+BK18+BK19+BK20+BK21+BK22+BK23+BK24</f>
        <v>6500</v>
      </c>
      <c r="BL16" s="28">
        <f t="shared" ref="BL16" si="58">BL17+BL18+BL19+BL20+BL21+BL22+BL23+BL24</f>
        <v>0</v>
      </c>
      <c r="BM16" s="28">
        <f t="shared" ref="BM16" si="59">BM17+BM18+BM19+BM20+BM21+BM22+BM23+BM24</f>
        <v>9816.4</v>
      </c>
      <c r="BN16" s="28">
        <f t="shared" ref="BN16" si="60">BN17+BN18+BN19+BN20+BN21+BN22+BN23+BN24</f>
        <v>0</v>
      </c>
      <c r="BO16" s="28">
        <f t="shared" ref="BO16" si="61">BO17+BO18+BO19+BO20+BO21+BO22+BO23+BO24</f>
        <v>1357800</v>
      </c>
      <c r="BP16" s="28">
        <f t="shared" ref="BP16" si="62">BP17+BP18+BP19+BP20+BP21+BP22+BP23+BP24</f>
        <v>300</v>
      </c>
      <c r="BQ16" s="28">
        <f t="shared" ref="BQ16" si="63">BQ17+BQ18+BQ19+BQ20+BQ21+BQ22+BQ23+BQ24</f>
        <v>1000</v>
      </c>
      <c r="BR16" s="28">
        <f t="shared" ref="BR16" si="64">BR17+BR18+BR19+BR20+BR21+BR22+BR23+BR24</f>
        <v>3204.1</v>
      </c>
      <c r="BS16" s="28">
        <f t="shared" ref="BS16" si="65">BS17+BS18+BS19+BS20+BS21+BS22+BS23+BS24</f>
        <v>81000</v>
      </c>
      <c r="BT16" s="28">
        <f t="shared" ref="BT16" si="66">BT17+BT18+BT19+BT20+BT21+BT22+BT23+BT24</f>
        <v>30927.1</v>
      </c>
      <c r="BU16" s="28">
        <f t="shared" ref="BU16" si="67">BU17+BU18+BU19+BU20+BU21+BU22+BU23+BU24</f>
        <v>136775.6</v>
      </c>
      <c r="BV16" s="28">
        <f t="shared" ref="BV16" si="68">BV17+BV18+BV19+BV20+BV21+BV22+BV23+BV24</f>
        <v>94001.7</v>
      </c>
      <c r="BW16" s="28">
        <f t="shared" ref="BW16" si="69">BW17+BW18+BW19+BW20+BW21+BW22+BW23+BW24</f>
        <v>0</v>
      </c>
      <c r="BX16" s="28">
        <f t="shared" ref="BX16" si="70">BX17+BX18+BX19+BX20+BX21+BX22+BX23+BX24</f>
        <v>134712</v>
      </c>
      <c r="BY16" s="28">
        <f t="shared" ref="BY16" si="71">BY17+BY18+BY19+BY20+BY21+BY22+BY23+BY24</f>
        <v>10477.9</v>
      </c>
      <c r="BZ16" s="28">
        <f t="shared" ref="BZ16" si="72">BZ17+BZ18+BZ19+BZ20+BZ21+BZ22+BZ23+BZ24</f>
        <v>0</v>
      </c>
      <c r="CA16" s="28">
        <f t="shared" ref="CA16" si="73">CA17+CA18+CA19+CA20+CA21+CA22+CA23+CA24</f>
        <v>781651</v>
      </c>
      <c r="CB16" s="28">
        <f t="shared" ref="CB16" si="74">CB17+CB18+CB19+CB20+CB21+CB22+CB23+CB24</f>
        <v>0</v>
      </c>
      <c r="CC16" s="28">
        <f t="shared" ref="CC16" si="75">CC17+CC18+CC19+CC20+CC21+CC22+CC23+CC24</f>
        <v>0</v>
      </c>
      <c r="CD16" s="28">
        <f t="shared" ref="CD16" si="76">CD17+CD18+CD19+CD20+CD21+CD22+CD23+CD24</f>
        <v>167264.79999999999</v>
      </c>
      <c r="CE16" s="28">
        <f t="shared" ref="CE16" si="77">CE17+CE18+CE19+CE20+CE21+CE22+CE23+CE24</f>
        <v>16558.7</v>
      </c>
      <c r="CF16" s="28">
        <f t="shared" ref="CF16" si="78">CF17+CF18+CF19+CF20+CF21+CF22+CF23+CF24</f>
        <v>0</v>
      </c>
      <c r="CG16" s="28">
        <f t="shared" ref="CG16" si="79">CG17+CG18+CG19+CG20+CG21+CG22+CG23+CG24</f>
        <v>1500</v>
      </c>
      <c r="CH16" s="28">
        <f t="shared" ref="CH16" si="80">CH17+CH18+CH19+CH20+CH21+CH22+CH23+CH24</f>
        <v>0</v>
      </c>
      <c r="CI16" s="28">
        <f t="shared" ref="CI16" si="81">CI17+CI18+CI19+CI20+CI21+CI22+CI23+CI24</f>
        <v>0</v>
      </c>
      <c r="CJ16" s="28">
        <f t="shared" ref="CJ16" si="82">CJ17+CJ18+CJ19+CJ20+CJ21+CJ22+CJ23+CJ24</f>
        <v>0</v>
      </c>
      <c r="CK16" s="28">
        <f t="shared" ref="CK16" si="83">CK17+CK18+CK19+CK20+CK21+CK22+CK23+CK24</f>
        <v>0</v>
      </c>
      <c r="CL16" s="28">
        <f t="shared" ref="CL16" si="84">CL17+CL18+CL19+CL20+CL21+CL22+CL23+CL24</f>
        <v>227013</v>
      </c>
      <c r="CM16" s="28">
        <f t="shared" ref="CM16" si="85">CM17+CM18+CM19+CM20+CM21+CM22+CM23+CM24</f>
        <v>151046.29999999999</v>
      </c>
      <c r="CN16" s="28">
        <f t="shared" ref="CN16" si="86">CN17+CN18+CN19+CN20+CN21+CN22+CN23+CN24</f>
        <v>86944</v>
      </c>
      <c r="CO16" s="181">
        <f>CO17+CO18+CO19+CO20+CO21+CO22+CO23+CO24+CO25+CO26</f>
        <v>16491221.999999998</v>
      </c>
      <c r="CP16" s="28">
        <f t="shared" ref="CP16" si="87">CP17+CP18+CP19+CP20+CP21+CP22+CP23+CP24</f>
        <v>7485005.1000000006</v>
      </c>
      <c r="CQ16" s="28">
        <f t="shared" ref="CQ16" si="88">CQ17+CQ18+CQ19+CQ20+CQ21+CQ22+CQ23+CQ24</f>
        <v>1537288.7</v>
      </c>
      <c r="CR16" s="28">
        <f t="shared" ref="CR16" si="89">CR17+CR18+CR19+CR20+CR21+CR22+CR23+CR24</f>
        <v>94221.6</v>
      </c>
      <c r="CS16" s="28">
        <f t="shared" ref="CS16" si="90">CS17+CS18+CS19+CS20+CS21+CS22+CS23+CS24</f>
        <v>843615.2</v>
      </c>
      <c r="CT16" s="28">
        <f t="shared" ref="CT16" si="91">CT17+CT18+CT19+CT20+CT21+CT22+CT23+CT24</f>
        <v>50573.2</v>
      </c>
      <c r="CU16" s="28">
        <f t="shared" ref="CU16" si="92">CU17+CU18+CU19+CU20+CU21+CU22+CU23+CU24</f>
        <v>35749</v>
      </c>
      <c r="CV16" s="28">
        <f t="shared" ref="CV16" si="93">CV17+CV18+CV19+CV20+CV21+CV22+CV23+CV24</f>
        <v>3605</v>
      </c>
      <c r="CW16" s="28">
        <f t="shared" ref="CW16" si="94">CW17+CW18+CW19+CW20+CW21+CW22+CW23+CW24</f>
        <v>6016.1</v>
      </c>
      <c r="CX16" s="28">
        <f t="shared" ref="CX16" si="95">CX17+CX18+CX19+CX20+CX21+CX22+CX23+CX24</f>
        <v>0</v>
      </c>
      <c r="CY16" s="28">
        <f t="shared" ref="CY16" si="96">CY17+CY18+CY19+CY20+CY21+CY22+CY23+CY24</f>
        <v>36204</v>
      </c>
      <c r="CZ16" s="28">
        <f t="shared" ref="CZ16" si="97">CZ17+CZ18+CZ19+CZ20+CZ21+CZ22+CZ23+CZ24</f>
        <v>9716</v>
      </c>
      <c r="DA16" s="28">
        <f t="shared" ref="DA16" si="98">DA17+DA18+DA19+DA20+DA21+DA22+DA23+DA24</f>
        <v>1394</v>
      </c>
      <c r="DB16" s="28">
        <f t="shared" ref="DB16" si="99">DB17+DB18+DB19+DB20+DB21+DB22+DB23+DB24</f>
        <v>6500</v>
      </c>
      <c r="DC16" s="28">
        <f t="shared" ref="DC16" si="100">DC17+DC18+DC19+DC20+DC21+DC22+DC23+DC24</f>
        <v>0</v>
      </c>
      <c r="DD16" s="28">
        <f t="shared" ref="DD16" si="101">DD17+DD18+DD19+DD20+DD21+DD22+DD23+DD24</f>
        <v>9816.4</v>
      </c>
      <c r="DE16" s="28">
        <f t="shared" ref="DE16" si="102">DE17+DE18+DE19+DE20+DE21+DE22+DE23+DE24</f>
        <v>0</v>
      </c>
      <c r="DF16" s="28">
        <f t="shared" ref="DF16" si="103">DF17+DF18+DF19+DF20+DF21+DF22+DF23+DF24</f>
        <v>1357800</v>
      </c>
      <c r="DG16" s="28">
        <f t="shared" ref="DG16" si="104">DG17+DG18+DG19+DG20+DG21+DG22+DG23+DG24</f>
        <v>300</v>
      </c>
      <c r="DH16" s="28">
        <f t="shared" ref="DH16" si="105">DH17+DH18+DH19+DH20+DH21+DH22+DH23+DH24</f>
        <v>1000</v>
      </c>
      <c r="DI16" s="28">
        <f t="shared" ref="DI16" si="106">DI17+DI18+DI19+DI20+DI21+DI22+DI23+DI24</f>
        <v>3204.1</v>
      </c>
      <c r="DJ16" s="28">
        <f t="shared" ref="DJ16" si="107">DJ17+DJ18+DJ19+DJ20+DJ21+DJ22+DJ23+DJ24</f>
        <v>81000</v>
      </c>
      <c r="DK16" s="28">
        <f t="shared" ref="DK16" si="108">DK17+DK18+DK19+DK20+DK21+DK22+DK23+DK24</f>
        <v>32597</v>
      </c>
      <c r="DL16" s="28">
        <f t="shared" ref="DL16" si="109">DL17+DL18+DL19+DL20+DL21+DL22+DL23+DL24</f>
        <v>136775.6</v>
      </c>
      <c r="DM16" s="114"/>
      <c r="DN16" s="28">
        <f t="shared" ref="DN16" si="110">DN17+DN18+DN19+DN20+DN21+DN22+DN23+DN24</f>
        <v>139606.19999999998</v>
      </c>
      <c r="DO16" s="28">
        <f t="shared" ref="DO16" si="111">DO17+DO18+DO19+DO20+DO21+DO22+DO23+DO24</f>
        <v>0</v>
      </c>
      <c r="DP16" s="28">
        <f t="shared" ref="DP16" si="112">DP17+DP18+DP19+DP20+DP21+DP22+DP23+DP24</f>
        <v>134712</v>
      </c>
      <c r="DQ16" s="28">
        <f t="shared" ref="DQ16" si="113">DQ17+DQ18+DQ19+DQ20+DQ21+DQ22+DQ23+DQ24</f>
        <v>10477.9</v>
      </c>
      <c r="DR16" s="28">
        <f t="shared" ref="DR16" si="114">DR17+DR18+DR19+DR20+DR21+DR22+DR23+DR24</f>
        <v>0</v>
      </c>
      <c r="DS16" s="28">
        <f t="shared" ref="DS16" si="115">DS17+DS18+DS19+DS20+DS21+DS22+DS23+DS24</f>
        <v>1086340.8</v>
      </c>
      <c r="DT16" s="28">
        <f t="shared" ref="DT16" si="116">DT17+DT18+DT19+DT20+DT21+DT22+DT23+DT24</f>
        <v>0</v>
      </c>
      <c r="DU16" s="28">
        <f t="shared" ref="DU16" si="117">DU17+DU18+DU19+DU20+DU21+DU22+DU23+DU24</f>
        <v>0</v>
      </c>
      <c r="DV16" s="28">
        <f t="shared" ref="DV16" si="118">DV17+DV18+DV19+DV20+DV21+DV22+DV23+DV24</f>
        <v>89452.6</v>
      </c>
      <c r="DW16" s="28">
        <f t="shared" ref="DW16" si="119">DW17+DW18+DW19+DW20+DW21+DW22+DW23+DW24</f>
        <v>16558.7</v>
      </c>
      <c r="DX16" s="28">
        <f t="shared" ref="DX16" si="120">DX17+DX18+DX19+DX20+DX21+DX22+DX23+DX24</f>
        <v>1500</v>
      </c>
      <c r="DY16" s="28">
        <f t="shared" ref="DY16" si="121">DY17+DY18+DY19+DY20+DY21+DY22+DY23+DY24</f>
        <v>0</v>
      </c>
      <c r="DZ16" s="28">
        <f t="shared" ref="DZ16" si="122">DZ17+DZ18+DZ19+DZ20+DZ21+DZ22+DZ23+DZ24</f>
        <v>0</v>
      </c>
      <c r="EA16" s="28">
        <f t="shared" ref="EA16" si="123">EA17+EA18+EA19+EA20+EA21+EA22+EA23+EA24</f>
        <v>2336594</v>
      </c>
      <c r="EB16" s="28">
        <f t="shared" ref="EB16" si="124">EB17+EB18+EB19+EB20+EB21+EB22+EB23+EB24</f>
        <v>52510.2</v>
      </c>
      <c r="EC16" s="28">
        <f t="shared" ref="EC16" si="125">EC17+EC18+EC19+EC20+EC21+EC22+EC23+EC24</f>
        <v>0</v>
      </c>
      <c r="ED16" s="28">
        <f t="shared" ref="ED16" si="126">ED17+ED18+ED19+ED20+ED21+ED22+ED23+ED24</f>
        <v>220000</v>
      </c>
      <c r="EE16" s="28">
        <f t="shared" ref="EE16" si="127">EE17+EE18+EE19+EE20+EE21+EE22+EE23+EE24</f>
        <v>0</v>
      </c>
      <c r="EF16" s="28">
        <f t="shared" ref="EF16" si="128">EF17+EF18+EF19+EF20+EF21+EF22+EF23+EF24</f>
        <v>642098.6</v>
      </c>
      <c r="EG16" s="28">
        <f t="shared" ref="EG16" si="129">EG17+EG18+EG19+EG20+EG21+EG22+EG23+EG24</f>
        <v>19673553.100000001</v>
      </c>
      <c r="EH16" s="28">
        <f t="shared" ref="EH16" si="130">EH17+EH18+EH19+EH20+EH21+EH22+EH23+EH24</f>
        <v>7494746.4000000004</v>
      </c>
      <c r="EI16" s="28">
        <f t="shared" ref="EI16" si="131">EI17+EI18+EI19+EI20+EI21+EI22+EI23+EI24</f>
        <v>1539144.2</v>
      </c>
      <c r="EJ16" s="28">
        <f t="shared" ref="EJ16" si="132">EJ17+EJ18+EJ19+EJ20+EJ21+EJ22+EJ23+EJ24</f>
        <v>95148.7</v>
      </c>
      <c r="EK16" s="28">
        <f t="shared" ref="EK16" si="133">EK17+EK18+EK19+EK20+EK21+EK22+EK23+EK24</f>
        <v>843615.2</v>
      </c>
      <c r="EL16" s="28">
        <f t="shared" ref="EL16" si="134">EL17+EL18+EL19+EL20+EL21+EL22+EL23+EL24</f>
        <v>50573.2</v>
      </c>
      <c r="EM16" s="28">
        <f t="shared" ref="EM16" si="135">EM17+EM18+EM19+EM20+EM21+EM22+EM23+EM24</f>
        <v>35749</v>
      </c>
      <c r="EN16" s="28">
        <f t="shared" ref="EN16" si="136">EN17+EN18+EN19+EN20+EN21+EN22+EN23+EN24</f>
        <v>3605</v>
      </c>
      <c r="EO16" s="28">
        <f t="shared" ref="EO16" si="137">EO17+EO18+EO19+EO20+EO21+EO22+EO23+EO24</f>
        <v>6016.1</v>
      </c>
      <c r="EP16" s="28">
        <f t="shared" ref="EP16" si="138">EP17+EP18+EP19+EP20+EP21+EP22+EP23+EP24</f>
        <v>0</v>
      </c>
      <c r="EQ16" s="28">
        <f t="shared" ref="EQ16" si="139">EQ17+EQ18+EQ19+EQ20+EQ21+EQ22+EQ23+EQ24</f>
        <v>36204</v>
      </c>
      <c r="ER16" s="28">
        <f t="shared" ref="ER16" si="140">ER17+ER18+ER19+ER20+ER21+ER22+ER23+ER24</f>
        <v>9716</v>
      </c>
      <c r="ES16" s="28">
        <f t="shared" ref="ES16" si="141">ES17+ES18+ES19+ES20+ES21+ES22+ES23+ES24</f>
        <v>1394</v>
      </c>
      <c r="ET16" s="28">
        <f t="shared" ref="ET16" si="142">ET17+ET18+ET19+ET20+ET21+ET22+ET23+ET24</f>
        <v>6500</v>
      </c>
      <c r="EU16" s="28">
        <f t="shared" ref="EU16" si="143">EU17+EU18+EU19+EU20+EU21+EU22+EU23+EU24</f>
        <v>0</v>
      </c>
      <c r="EV16" s="28">
        <f t="shared" ref="EV16" si="144">EV17+EV18+EV19+EV20+EV21+EV22+EV23+EV24</f>
        <v>9816.4</v>
      </c>
      <c r="EW16" s="28">
        <f t="shared" ref="EW16" si="145">EW17+EW18+EW19+EW20+EW21+EW22+EW23+EW24</f>
        <v>0</v>
      </c>
      <c r="EX16" s="28">
        <f t="shared" ref="EX16" si="146">EX17+EX18+EX19+EX20+EX21+EX22+EX23+EX24</f>
        <v>1357800</v>
      </c>
      <c r="EY16" s="28">
        <f t="shared" ref="EY16" si="147">EY17+EY18+EY19+EY20+EY21+EY22+EY23+EY24</f>
        <v>300</v>
      </c>
      <c r="EZ16" s="28">
        <f t="shared" ref="EZ16" si="148">EZ17+EZ18+EZ19+EZ20+EZ21+EZ22+EZ23+EZ24</f>
        <v>1000</v>
      </c>
      <c r="FA16" s="28">
        <f t="shared" ref="FA16" si="149">FA17+FA18+FA19+FA20+FA21+FA22+FA23+FA24</f>
        <v>3204.1</v>
      </c>
      <c r="FB16" s="28">
        <f t="shared" ref="FB16" si="150">FB17+FB18+FB19+FB20+FB21+FB22+FB23+FB24</f>
        <v>81000</v>
      </c>
      <c r="FC16" s="28">
        <f t="shared" ref="FC16" si="151">FC17+FC18+FC19+FC20+FC21+FC22+FC23+FC24</f>
        <v>32597</v>
      </c>
      <c r="FD16" s="28">
        <f t="shared" ref="FD16" si="152">FD17+FD18+FD19+FD20+FD21+FD22+FD23+FD24</f>
        <v>136775.6</v>
      </c>
      <c r="FE16" s="114"/>
      <c r="FF16" s="28">
        <f t="shared" ref="FF16" si="153">FF17+FF18+FF19+FF20+FF21+FF22+FF23+FF24</f>
        <v>139606.19999999998</v>
      </c>
      <c r="FG16" s="28">
        <f t="shared" ref="FG16" si="154">FG17+FG18+FG19+FG20+FG21+FG22+FG23+FG24</f>
        <v>0</v>
      </c>
      <c r="FH16" s="28">
        <f t="shared" ref="FH16" si="155">FH17+FH18+FH19+FH20+FH21+FH22+FH23+FH24</f>
        <v>134712</v>
      </c>
      <c r="FI16" s="28">
        <f t="shared" ref="FI16" si="156">FI17+FI18+FI19+FI20+FI21+FI22+FI23+FI24</f>
        <v>10477.9</v>
      </c>
      <c r="FJ16" s="28">
        <f t="shared" ref="FJ16" si="157">FJ17+FJ18+FJ19+FJ20+FJ21+FJ22+FJ23+FJ24</f>
        <v>0</v>
      </c>
      <c r="FK16" s="28">
        <f t="shared" ref="FK16" si="158">FK17+FK18+FK19+FK20+FK21+FK22+FK23+FK24</f>
        <v>1086340.8</v>
      </c>
      <c r="FL16" s="28">
        <f t="shared" ref="FL16" si="159">FL17+FL18+FL19+FL20+FL21+FL22+FL23+FL24</f>
        <v>0</v>
      </c>
      <c r="FM16" s="28">
        <f t="shared" ref="FM16" si="160">FM17+FM18+FM19+FM20+FM21+FM22+FM23+FM24</f>
        <v>0</v>
      </c>
      <c r="FN16" s="28">
        <f t="shared" ref="FN16" si="161">FN17+FN18+FN19+FN20+FN21+FN22+FN23+FN24</f>
        <v>89452.6</v>
      </c>
      <c r="FO16" s="28">
        <f t="shared" ref="FO16" si="162">FO17+FO18+FO19+FO20+FO21+FO22+FO23+FO24</f>
        <v>16558.7</v>
      </c>
      <c r="FP16" s="28">
        <f t="shared" ref="FP16" si="163">FP17+FP18+FP19+FP20+FP21+FP22+FP23+FP24</f>
        <v>1500</v>
      </c>
      <c r="FQ16" s="28">
        <f t="shared" ref="FQ16" si="164">FQ17+FQ18+FQ19+FQ20+FQ21+FQ22+FQ23+FQ24</f>
        <v>0</v>
      </c>
      <c r="FR16" s="28">
        <f t="shared" ref="FR16" si="165">FR17+FR18+FR19+FR20+FR21+FR22+FR23+FR24</f>
        <v>0</v>
      </c>
      <c r="FS16" s="28">
        <f t="shared" ref="FS16" si="166">FS17+FS18+FS19+FS20+FS21+FS22+FS23+FS24</f>
        <v>6200000</v>
      </c>
      <c r="FT16" s="28">
        <f t="shared" ref="FT16" si="167">FT17+FT18+FT19+FT20+FT21+FT22+FT23+FT24</f>
        <v>250000</v>
      </c>
      <c r="FU16" s="28">
        <f t="shared" ref="FU16" si="168">FU17+FU18+FU19+FU20+FU21+FU22+FU23+FU24</f>
        <v>0</v>
      </c>
      <c r="FV16" s="28">
        <f t="shared" ref="FV16" si="169">FV17+FV18+FV19+FV20+FV21+FV22+FV23+FV24</f>
        <v>0</v>
      </c>
      <c r="FW16" s="28">
        <f t="shared" ref="FW16" si="170">FW17+FW18+FW19+FW20+FW21+FW22+FW23+FW24</f>
        <v>0</v>
      </c>
      <c r="FX16" s="28">
        <f t="shared" ref="FX16" si="171">FX17+FX18+FX19+FX20+FX21+FX22+FX23+FX24</f>
        <v>0</v>
      </c>
      <c r="FY16" s="28">
        <f t="shared" ref="FY16" si="172">FY17+FY18+FY19+FY20+FY21+FY22+FY23+FY24</f>
        <v>19948595.5</v>
      </c>
      <c r="FZ16" s="28">
        <f t="shared" ref="FZ16" si="173">FZ17+FZ18+FZ19+FZ20+FZ21+FZ22+FZ23+FZ24</f>
        <v>7497111.8000000007</v>
      </c>
      <c r="GA16" s="28">
        <f t="shared" ref="GA16" si="174">GA17+GA18+GA19+GA20+GA21+GA22+GA23+GA24</f>
        <v>1539595.2</v>
      </c>
      <c r="GB16" s="28">
        <f t="shared" ref="GB16" si="175">GB17+GB18+GB19+GB20+GB21+GB22+GB23+GB24</f>
        <v>95374.7</v>
      </c>
      <c r="GC16" s="28">
        <f t="shared" ref="GC16" si="176">GC17+GC18+GC19+GC20+GC21+GC22+GC23+GC24</f>
        <v>843615.2</v>
      </c>
      <c r="GD16" s="28">
        <f t="shared" ref="GD16" si="177">GD17+GD18+GD19+GD20+GD21+GD22+GD23+GD24</f>
        <v>50573.2</v>
      </c>
      <c r="GE16" s="28">
        <f t="shared" ref="GE16" si="178">GE17+GE18+GE19+GE20+GE21+GE22+GE23+GE24</f>
        <v>35749</v>
      </c>
      <c r="GF16" s="28">
        <f t="shared" ref="GF16" si="179">GF17+GF18+GF19+GF20+GF21+GF22+GF23+GF24</f>
        <v>3605</v>
      </c>
      <c r="GG16" s="28">
        <f t="shared" ref="GG16" si="180">GG17+GG18+GG19+GG20+GG21+GG22+GG23+GG24</f>
        <v>6016.1</v>
      </c>
      <c r="GH16" s="28">
        <f t="shared" ref="GH16" si="181">GH17+GH18+GH19+GH20+GH21+GH22+GH23+GH24</f>
        <v>0</v>
      </c>
      <c r="GI16" s="28">
        <f t="shared" ref="GI16" si="182">GI17+GI18+GI19+GI20+GI21+GI22+GI23+GI24</f>
        <v>36204</v>
      </c>
      <c r="GJ16" s="28">
        <f t="shared" ref="GJ16" si="183">GJ17+GJ18+GJ19+GJ20+GJ21+GJ22+GJ23+GJ24</f>
        <v>9716</v>
      </c>
      <c r="GK16" s="28">
        <f t="shared" ref="GK16" si="184">GK17+GK18+GK19+GK20+GK21+GK22+GK23+GK24</f>
        <v>1394</v>
      </c>
      <c r="GL16" s="28">
        <f t="shared" ref="GL16" si="185">GL17+GL18+GL19+GL20+GL21+GL22+GL23+GL24</f>
        <v>6500</v>
      </c>
      <c r="GM16" s="28">
        <f t="shared" ref="GM16" si="186">GM17+GM18+GM19+GM20+GM21+GM22+GM23+GM24</f>
        <v>0</v>
      </c>
      <c r="GN16" s="28">
        <f t="shared" ref="GN16" si="187">GN17+GN18+GN19+GN20+GN21+GN22+GN23+GN24</f>
        <v>9816.4</v>
      </c>
      <c r="GO16" s="28">
        <f t="shared" ref="GO16" si="188">GO17+GO18+GO19+GO20+GO21+GO22+GO23+GO24</f>
        <v>0</v>
      </c>
      <c r="GP16" s="28">
        <f t="shared" ref="GP16" si="189">GP17+GP18+GP19+GP20+GP21+GP22+GP23+GP24</f>
        <v>1357800</v>
      </c>
      <c r="GQ16" s="28">
        <f t="shared" ref="GQ16" si="190">GQ17+GQ18+GQ19+GQ20+GQ21+GQ22+GQ23+GQ24</f>
        <v>300</v>
      </c>
      <c r="GR16" s="28">
        <f t="shared" ref="GR16" si="191">GR17+GR18+GR19+GR20+GR21+GR22+GR23+GR24</f>
        <v>1000</v>
      </c>
      <c r="GS16" s="28">
        <f t="shared" ref="GS16" si="192">GS17+GS18+GS19+GS20+GS21+GS22+GS23+GS24</f>
        <v>3204.1</v>
      </c>
      <c r="GT16" s="28">
        <f t="shared" ref="GT16" si="193">GT17+GT18+GT19+GT20+GT21+GT22+GT23+GT24</f>
        <v>81000</v>
      </c>
      <c r="GU16" s="28">
        <f t="shared" ref="GU16" si="194">GU17+GU18+GU19+GU20+GU21+GU22+GU23+GU24</f>
        <v>32597</v>
      </c>
      <c r="GV16" s="28">
        <f t="shared" ref="GV16" si="195">GV17+GV18+GV19+GV20+GV21+GV22+GV23+GV24</f>
        <v>136775.6</v>
      </c>
      <c r="GW16" s="114"/>
      <c r="GX16" s="28">
        <f t="shared" ref="GX16" si="196">GX17+GX18+GX19+GX20+GX21+GX22+GX23+GX24</f>
        <v>139606.19999999998</v>
      </c>
      <c r="GY16" s="28">
        <f t="shared" ref="GY16" si="197">GY17+GY18+GY19+GY20+GY21+GY22+GY23+GY24</f>
        <v>0</v>
      </c>
      <c r="GZ16" s="28">
        <f t="shared" ref="GZ16" si="198">GZ17+GZ18+GZ19+GZ20+GZ21+GZ22+GZ23+GZ24</f>
        <v>134712</v>
      </c>
      <c r="HA16" s="28">
        <f t="shared" ref="HA16" si="199">HA17+HA18+HA19+HA20+HA21+HA22+HA23+HA24</f>
        <v>10477.9</v>
      </c>
      <c r="HB16" s="28">
        <f t="shared" ref="HB16" si="200">HB17+HB18+HB19+HB20+HB21+HB22+HB23+HB24</f>
        <v>0</v>
      </c>
      <c r="HC16" s="28">
        <f t="shared" ref="HC16" si="201">HC17+HC18+HC19+HC20+HC21+HC22+HC23+HC24</f>
        <v>1086340.8</v>
      </c>
      <c r="HD16" s="28">
        <f t="shared" ref="HD16" si="202">HD17+HD18+HD19+HD20+HD21+HD22+HD23+HD24</f>
        <v>0</v>
      </c>
      <c r="HE16" s="28">
        <f t="shared" ref="HE16" si="203">HE17+HE18+HE19+HE20+HE21+HE22+HE23+HE24</f>
        <v>0</v>
      </c>
      <c r="HF16" s="28">
        <f t="shared" ref="HF16" si="204">HF17+HF18+HF19+HF20+HF21+HF22+HF23+HF24</f>
        <v>89452.6</v>
      </c>
      <c r="HG16" s="28">
        <f t="shared" ref="HG16" si="205">HG17+HG18+HG19+HG20+HG21+HG22+HG23+HG24</f>
        <v>16558.7</v>
      </c>
      <c r="HH16" s="28">
        <f t="shared" ref="HH16" si="206">HH17+HH18+HH19+HH20+HH21+HH22+HH23+HH24</f>
        <v>1500</v>
      </c>
      <c r="HI16" s="28">
        <f t="shared" ref="HI16" si="207">HI17+HI18+HI19+HI20+HI21+HI22+HI23+HI24</f>
        <v>0</v>
      </c>
      <c r="HJ16" s="28">
        <f t="shared" ref="HJ16" si="208">HJ17+HJ18+HJ19+HJ20+HJ21+HJ22+HJ23+HJ24</f>
        <v>0</v>
      </c>
      <c r="HK16" s="28">
        <f t="shared" ref="HK16" si="209">HK17+HK18+HK19+HK20+HK21+HK22+HK23+HK24</f>
        <v>6450000</v>
      </c>
      <c r="HL16" s="28">
        <f t="shared" ref="HL16" si="210">HL17+HL18+HL19+HL20+HL21+HL22+HL23+HL24</f>
        <v>250000</v>
      </c>
      <c r="HM16" s="28">
        <f t="shared" ref="HM16" si="211">HM17+HM18+HM19+HM20+HM21+HM22+HM23+HM24</f>
        <v>0</v>
      </c>
      <c r="HN16" s="28">
        <f t="shared" ref="HN16" si="212">HN17+HN18+HN19+HN20+HN21+HN22+HN23+HN24</f>
        <v>0</v>
      </c>
      <c r="HO16" s="28">
        <f t="shared" ref="HO16" si="213">HO17+HO18+HO19+HO20+HO21+HO22+HO23+HO24</f>
        <v>0</v>
      </c>
      <c r="HP16" s="28">
        <f t="shared" ref="HP16" si="214">HP17+HP18+HP19+HP20+HP21+HP22+HP23+HP24</f>
        <v>22000</v>
      </c>
    </row>
    <row r="17" spans="1:224" s="69" customFormat="1" ht="59.25" customHeight="1" x14ac:dyDescent="0.25">
      <c r="A17" s="245"/>
      <c r="B17" s="8">
        <v>11001</v>
      </c>
      <c r="C17" s="83" t="s">
        <v>73</v>
      </c>
      <c r="D17" s="182">
        <f t="shared" si="27"/>
        <v>10902684.768999999</v>
      </c>
      <c r="E17" s="228">
        <v>7109434.7259999998</v>
      </c>
      <c r="F17" s="183">
        <v>1246377.189</v>
      </c>
      <c r="G17" s="183">
        <v>32400.733</v>
      </c>
      <c r="H17" s="183">
        <v>716088.27899999998</v>
      </c>
      <c r="I17" s="183">
        <v>83442.686000000002</v>
      </c>
      <c r="J17" s="183">
        <v>22260.056</v>
      </c>
      <c r="K17" s="183">
        <v>2758</v>
      </c>
      <c r="L17" s="184"/>
      <c r="M17" s="185"/>
      <c r="N17" s="186">
        <v>4327</v>
      </c>
      <c r="O17" s="186">
        <v>11776.596</v>
      </c>
      <c r="P17" s="184">
        <v>1411</v>
      </c>
      <c r="Q17" s="184"/>
      <c r="R17" s="185"/>
      <c r="S17" s="184">
        <v>3458.8719999999998</v>
      </c>
      <c r="T17" s="184"/>
      <c r="U17" s="184">
        <v>1270997.0549999999</v>
      </c>
      <c r="V17" s="184">
        <v>581.11</v>
      </c>
      <c r="W17" s="184"/>
      <c r="X17" s="184">
        <v>3822.6239999999998</v>
      </c>
      <c r="Y17" s="184">
        <v>68732.846000000005</v>
      </c>
      <c r="Z17" s="184">
        <v>21567.641</v>
      </c>
      <c r="AA17" s="184">
        <v>133540.13099999999</v>
      </c>
      <c r="AB17" s="184">
        <v>78179.207999999999</v>
      </c>
      <c r="AC17" s="184"/>
      <c r="AD17" s="184">
        <v>43149.103000000003</v>
      </c>
      <c r="AE17" s="184">
        <v>1782</v>
      </c>
      <c r="AF17" s="184"/>
      <c r="AG17" s="184"/>
      <c r="AH17" s="184"/>
      <c r="AI17" s="185"/>
      <c r="AJ17" s="185"/>
      <c r="AK17" s="184">
        <v>29263.258999999998</v>
      </c>
      <c r="AL17" s="185"/>
      <c r="AM17" s="184">
        <v>17334.654999999999</v>
      </c>
      <c r="AN17" s="185"/>
      <c r="AO17" s="185"/>
      <c r="AP17" s="184"/>
      <c r="AQ17" s="184"/>
      <c r="AR17" s="184"/>
      <c r="AS17" s="184"/>
      <c r="AT17" s="184"/>
      <c r="AU17" s="184"/>
      <c r="AV17" s="184"/>
      <c r="AW17" s="184"/>
      <c r="AX17" s="182">
        <f t="shared" ref="AX17:AX26" si="215">SUM(AY17:CN17)</f>
        <v>11101034.600000001</v>
      </c>
      <c r="AY17" s="184">
        <v>6842876</v>
      </c>
      <c r="AZ17" s="184">
        <v>1432422</v>
      </c>
      <c r="BA17" s="184">
        <v>49558.5</v>
      </c>
      <c r="BB17" s="184">
        <v>655256</v>
      </c>
      <c r="BC17" s="184">
        <v>49117</v>
      </c>
      <c r="BD17" s="184">
        <v>20405.900000000001</v>
      </c>
      <c r="BE17" s="184">
        <v>3185</v>
      </c>
      <c r="BF17" s="184"/>
      <c r="BG17" s="185"/>
      <c r="BH17" s="184">
        <v>10590</v>
      </c>
      <c r="BI17" s="184">
        <v>9716</v>
      </c>
      <c r="BJ17" s="184">
        <v>1044</v>
      </c>
      <c r="BK17" s="184"/>
      <c r="BL17" s="185"/>
      <c r="BM17" s="184">
        <v>9716.4</v>
      </c>
      <c r="BN17" s="184"/>
      <c r="BO17" s="184">
        <v>1357800</v>
      </c>
      <c r="BP17" s="184"/>
      <c r="BQ17" s="184"/>
      <c r="BR17" s="184">
        <v>3104.1</v>
      </c>
      <c r="BS17" s="184">
        <v>81000</v>
      </c>
      <c r="BT17" s="184">
        <v>28020.1</v>
      </c>
      <c r="BU17" s="184">
        <v>133487.4</v>
      </c>
      <c r="BV17" s="184">
        <v>83873.899999999994</v>
      </c>
      <c r="BW17" s="184"/>
      <c r="BX17" s="184">
        <v>134347.9</v>
      </c>
      <c r="BY17" s="184">
        <v>10477.9</v>
      </c>
      <c r="BZ17" s="184"/>
      <c r="CA17" s="184"/>
      <c r="CB17" s="184"/>
      <c r="CC17" s="185"/>
      <c r="CD17" s="184">
        <v>167264.79999999999</v>
      </c>
      <c r="CE17" s="184">
        <v>16271.7</v>
      </c>
      <c r="CF17" s="185"/>
      <c r="CG17" s="184">
        <v>1500</v>
      </c>
      <c r="CH17" s="184"/>
      <c r="CI17" s="184"/>
      <c r="CJ17" s="184"/>
      <c r="CK17" s="184"/>
      <c r="CL17" s="184"/>
      <c r="CM17" s="184"/>
      <c r="CN17" s="184"/>
      <c r="CO17" s="182">
        <f t="shared" ref="CO17:CO26" si="216">SUM(CP17:EF17)</f>
        <v>11367211.899999999</v>
      </c>
      <c r="CP17" s="184">
        <v>6960291.4000000004</v>
      </c>
      <c r="CQ17" s="184">
        <v>1434754.7</v>
      </c>
      <c r="CR17" s="184">
        <v>46878.6</v>
      </c>
      <c r="CS17" s="184">
        <v>829720.6</v>
      </c>
      <c r="CT17" s="184">
        <v>50103.199999999997</v>
      </c>
      <c r="CU17" s="184">
        <v>24602</v>
      </c>
      <c r="CV17" s="184">
        <v>3185</v>
      </c>
      <c r="CW17" s="184"/>
      <c r="CX17" s="185"/>
      <c r="CY17" s="184">
        <v>10590</v>
      </c>
      <c r="CZ17" s="184">
        <v>9716</v>
      </c>
      <c r="DA17" s="184">
        <v>1044</v>
      </c>
      <c r="DB17" s="184"/>
      <c r="DC17" s="185"/>
      <c r="DD17" s="184">
        <v>9716.4</v>
      </c>
      <c r="DE17" s="184"/>
      <c r="DF17" s="184">
        <v>1357800</v>
      </c>
      <c r="DG17" s="184"/>
      <c r="DH17" s="184"/>
      <c r="DI17" s="184">
        <v>3104.1</v>
      </c>
      <c r="DJ17" s="184">
        <v>81000</v>
      </c>
      <c r="DK17" s="184">
        <v>29690</v>
      </c>
      <c r="DL17" s="184">
        <v>133487.4</v>
      </c>
      <c r="DM17" s="184"/>
      <c r="DN17" s="184">
        <v>129478.39999999999</v>
      </c>
      <c r="DO17" s="184"/>
      <c r="DP17" s="184">
        <v>134347.9</v>
      </c>
      <c r="DQ17" s="184">
        <v>10477.9</v>
      </c>
      <c r="DR17" s="184"/>
      <c r="DS17" s="184"/>
      <c r="DT17" s="185"/>
      <c r="DU17" s="184"/>
      <c r="DV17" s="184">
        <v>89452.6</v>
      </c>
      <c r="DW17" s="185">
        <v>16271.7</v>
      </c>
      <c r="DX17" s="184">
        <v>1500</v>
      </c>
      <c r="DY17" s="184"/>
      <c r="DZ17" s="184"/>
      <c r="EA17" s="184"/>
      <c r="EB17" s="184"/>
      <c r="EC17" s="184"/>
      <c r="ED17" s="184"/>
      <c r="EE17" s="184"/>
      <c r="EF17" s="39"/>
      <c r="EG17" s="182">
        <f t="shared" ref="EG17:EG26" si="217">SUM(EH17:FX17)</f>
        <v>11367211.899999999</v>
      </c>
      <c r="EH17" s="184">
        <v>6960291.4000000004</v>
      </c>
      <c r="EI17" s="184">
        <v>1434754.7</v>
      </c>
      <c r="EJ17" s="184">
        <v>46878.6</v>
      </c>
      <c r="EK17" s="184">
        <v>829720.6</v>
      </c>
      <c r="EL17" s="184">
        <v>50103.199999999997</v>
      </c>
      <c r="EM17" s="184">
        <v>24602</v>
      </c>
      <c r="EN17" s="184">
        <v>3185</v>
      </c>
      <c r="EO17" s="184"/>
      <c r="EP17" s="185"/>
      <c r="EQ17" s="184">
        <v>10590</v>
      </c>
      <c r="ER17" s="184">
        <v>9716</v>
      </c>
      <c r="ES17" s="184">
        <v>1044</v>
      </c>
      <c r="ET17" s="184"/>
      <c r="EU17" s="185"/>
      <c r="EV17" s="184">
        <v>9716.4</v>
      </c>
      <c r="EW17" s="184"/>
      <c r="EX17" s="184">
        <v>1357800</v>
      </c>
      <c r="EY17" s="184"/>
      <c r="EZ17" s="184"/>
      <c r="FA17" s="184">
        <v>3104.1</v>
      </c>
      <c r="FB17" s="184">
        <v>81000</v>
      </c>
      <c r="FC17" s="184">
        <v>29690</v>
      </c>
      <c r="FD17" s="184">
        <v>133487.4</v>
      </c>
      <c r="FE17" s="184"/>
      <c r="FF17" s="184">
        <v>129478.39999999999</v>
      </c>
      <c r="FG17" s="184"/>
      <c r="FH17" s="184">
        <v>134347.9</v>
      </c>
      <c r="FI17" s="184">
        <v>10477.9</v>
      </c>
      <c r="FJ17" s="184"/>
      <c r="FK17" s="184"/>
      <c r="FL17" s="185"/>
      <c r="FM17" s="184"/>
      <c r="FN17" s="184">
        <v>89452.6</v>
      </c>
      <c r="FO17" s="185">
        <v>16271.7</v>
      </c>
      <c r="FP17" s="184">
        <v>1500</v>
      </c>
      <c r="FQ17" s="184"/>
      <c r="FR17" s="184"/>
      <c r="FS17" s="184"/>
      <c r="FT17" s="184"/>
      <c r="FU17" s="184"/>
      <c r="FV17" s="184"/>
      <c r="FW17" s="184"/>
      <c r="FX17" s="39"/>
      <c r="FY17" s="182">
        <f t="shared" ref="FY17:FY21" si="218">SUM(FZ17:HP17)</f>
        <v>11367211.899999999</v>
      </c>
      <c r="FZ17" s="184">
        <v>6960291.4000000004</v>
      </c>
      <c r="GA17" s="184">
        <v>1434754.7</v>
      </c>
      <c r="GB17" s="184">
        <v>46878.6</v>
      </c>
      <c r="GC17" s="184">
        <v>829720.6</v>
      </c>
      <c r="GD17" s="184">
        <v>50103.199999999997</v>
      </c>
      <c r="GE17" s="184">
        <v>24602</v>
      </c>
      <c r="GF17" s="184">
        <v>3185</v>
      </c>
      <c r="GG17" s="184"/>
      <c r="GH17" s="185"/>
      <c r="GI17" s="184">
        <v>10590</v>
      </c>
      <c r="GJ17" s="184">
        <v>9716</v>
      </c>
      <c r="GK17" s="184">
        <v>1044</v>
      </c>
      <c r="GL17" s="184"/>
      <c r="GM17" s="185"/>
      <c r="GN17" s="184">
        <v>9716.4</v>
      </c>
      <c r="GO17" s="184"/>
      <c r="GP17" s="184">
        <v>1357800</v>
      </c>
      <c r="GQ17" s="184"/>
      <c r="GR17" s="184"/>
      <c r="GS17" s="184">
        <v>3104.1</v>
      </c>
      <c r="GT17" s="184">
        <v>81000</v>
      </c>
      <c r="GU17" s="184">
        <v>29690</v>
      </c>
      <c r="GV17" s="184">
        <v>133487.4</v>
      </c>
      <c r="GW17" s="184"/>
      <c r="GX17" s="184">
        <v>129478.39999999999</v>
      </c>
      <c r="GY17" s="184"/>
      <c r="GZ17" s="184">
        <v>134347.9</v>
      </c>
      <c r="HA17" s="184">
        <v>10477.9</v>
      </c>
      <c r="HB17" s="184"/>
      <c r="HC17" s="184"/>
      <c r="HD17" s="185"/>
      <c r="HE17" s="184"/>
      <c r="HF17" s="184">
        <v>89452.6</v>
      </c>
      <c r="HG17" s="185">
        <v>16271.7</v>
      </c>
      <c r="HH17" s="184">
        <v>1500</v>
      </c>
      <c r="HI17" s="184"/>
      <c r="HJ17" s="184"/>
      <c r="HK17" s="184"/>
      <c r="HL17" s="184"/>
      <c r="HM17" s="184"/>
      <c r="HN17" s="184"/>
      <c r="HO17" s="184"/>
      <c r="HP17" s="39"/>
    </row>
    <row r="18" spans="1:224" ht="54" customHeight="1" x14ac:dyDescent="0.25">
      <c r="A18" s="245"/>
      <c r="B18" s="8">
        <v>11002</v>
      </c>
      <c r="C18" s="81" t="s">
        <v>75</v>
      </c>
      <c r="D18" s="79">
        <f t="shared" ref="D18:D26" si="219">SUM(E18:AW18)</f>
        <v>500316.49999999994</v>
      </c>
      <c r="E18" s="10">
        <v>363696.8</v>
      </c>
      <c r="F18" s="4">
        <v>73983.8</v>
      </c>
      <c r="G18" s="4">
        <v>31855.5</v>
      </c>
      <c r="H18" s="4">
        <v>4145.6000000000004</v>
      </c>
      <c r="I18" s="4">
        <v>125.8</v>
      </c>
      <c r="J18" s="4">
        <v>5151</v>
      </c>
      <c r="K18" s="4">
        <v>446</v>
      </c>
      <c r="L18" s="4">
        <v>3330</v>
      </c>
      <c r="M18" s="7"/>
      <c r="N18" s="4">
        <v>1522</v>
      </c>
      <c r="O18" s="4"/>
      <c r="P18" s="4"/>
      <c r="Q18" s="4">
        <v>1000</v>
      </c>
      <c r="R18" s="7"/>
      <c r="S18" s="4"/>
      <c r="T18" s="4"/>
      <c r="U18" s="4"/>
      <c r="V18" s="4"/>
      <c r="W18" s="4"/>
      <c r="X18" s="4">
        <v>72</v>
      </c>
      <c r="Y18" s="4"/>
      <c r="Z18" s="4">
        <v>3775.5</v>
      </c>
      <c r="AA18" s="4">
        <v>1953.2</v>
      </c>
      <c r="AB18" s="4">
        <v>8636.4</v>
      </c>
      <c r="AC18" s="4">
        <v>197.6</v>
      </c>
      <c r="AD18" s="4">
        <v>196.5</v>
      </c>
      <c r="AE18" s="4"/>
      <c r="AF18" s="4"/>
      <c r="AG18" s="4"/>
      <c r="AH18" s="4"/>
      <c r="AI18" s="7"/>
      <c r="AJ18" s="7"/>
      <c r="AK18" s="4"/>
      <c r="AL18" s="7"/>
      <c r="AM18" s="4">
        <v>228.8</v>
      </c>
      <c r="AN18" s="7"/>
      <c r="AO18" s="7"/>
      <c r="AP18" s="4"/>
      <c r="AQ18" s="4"/>
      <c r="AR18" s="4"/>
      <c r="AS18" s="4"/>
      <c r="AT18" s="4"/>
      <c r="AU18" s="4"/>
      <c r="AV18" s="4"/>
      <c r="AW18" s="4"/>
      <c r="AX18" s="28">
        <f t="shared" si="215"/>
        <v>773217.99999999988</v>
      </c>
      <c r="AY18" s="4">
        <v>540463.5</v>
      </c>
      <c r="AZ18" s="4">
        <v>113235</v>
      </c>
      <c r="BA18" s="4">
        <v>41183.1</v>
      </c>
      <c r="BB18" s="4">
        <v>11838.6</v>
      </c>
      <c r="BC18" s="4">
        <v>470</v>
      </c>
      <c r="BD18" s="4">
        <v>10197.5</v>
      </c>
      <c r="BE18" s="4">
        <v>420</v>
      </c>
      <c r="BF18" s="4">
        <v>5000</v>
      </c>
      <c r="BG18" s="7"/>
      <c r="BH18" s="4">
        <v>25086.2</v>
      </c>
      <c r="BI18" s="4"/>
      <c r="BJ18" s="4">
        <v>350</v>
      </c>
      <c r="BK18" s="4">
        <v>6500</v>
      </c>
      <c r="BL18" s="7"/>
      <c r="BM18" s="4">
        <v>100</v>
      </c>
      <c r="BN18" s="4"/>
      <c r="BO18" s="4"/>
      <c r="BP18" s="4">
        <v>300</v>
      </c>
      <c r="BQ18" s="4">
        <v>1000</v>
      </c>
      <c r="BR18" s="4">
        <v>100</v>
      </c>
      <c r="BS18" s="4"/>
      <c r="BT18" s="4">
        <v>2907</v>
      </c>
      <c r="BU18" s="4">
        <v>3288.2</v>
      </c>
      <c r="BV18" s="4">
        <v>10127.799999999999</v>
      </c>
      <c r="BW18" s="4"/>
      <c r="BX18" s="4">
        <v>364.1</v>
      </c>
      <c r="BY18" s="4"/>
      <c r="BZ18" s="4"/>
      <c r="CA18" s="4"/>
      <c r="CB18" s="4"/>
      <c r="CC18" s="7"/>
      <c r="CD18" s="4"/>
      <c r="CE18" s="4">
        <v>287</v>
      </c>
      <c r="CF18" s="7"/>
      <c r="CG18" s="4"/>
      <c r="CH18" s="4"/>
      <c r="CI18" s="4"/>
      <c r="CJ18" s="4"/>
      <c r="CK18" s="4"/>
      <c r="CL18" s="4"/>
      <c r="CM18" s="4"/>
      <c r="CN18" s="4"/>
      <c r="CO18" s="28">
        <f t="shared" si="216"/>
        <v>757476.49999999988</v>
      </c>
      <c r="CP18" s="4">
        <v>524713.69999999995</v>
      </c>
      <c r="CQ18" s="4">
        <v>102534</v>
      </c>
      <c r="CR18" s="4">
        <v>47343</v>
      </c>
      <c r="CS18" s="4">
        <v>13894.6</v>
      </c>
      <c r="CT18" s="4">
        <v>470</v>
      </c>
      <c r="CU18" s="4">
        <v>11147</v>
      </c>
      <c r="CV18" s="4">
        <v>420</v>
      </c>
      <c r="CW18" s="4">
        <v>6016.1</v>
      </c>
      <c r="CX18" s="7"/>
      <c r="CY18" s="4">
        <v>25614</v>
      </c>
      <c r="CZ18" s="4"/>
      <c r="DA18" s="4">
        <v>350</v>
      </c>
      <c r="DB18" s="4">
        <v>6500</v>
      </c>
      <c r="DC18" s="7"/>
      <c r="DD18" s="4">
        <v>100</v>
      </c>
      <c r="DE18" s="4"/>
      <c r="DF18" s="4"/>
      <c r="DG18" s="4">
        <v>300</v>
      </c>
      <c r="DH18" s="4">
        <v>1000</v>
      </c>
      <c r="DI18" s="4">
        <v>100</v>
      </c>
      <c r="DJ18" s="4"/>
      <c r="DK18" s="4">
        <v>2907</v>
      </c>
      <c r="DL18" s="4">
        <v>3288.2</v>
      </c>
      <c r="DM18" s="7"/>
      <c r="DN18" s="4">
        <v>10127.799999999999</v>
      </c>
      <c r="DO18" s="4"/>
      <c r="DP18" s="4">
        <v>364.1</v>
      </c>
      <c r="DQ18" s="4"/>
      <c r="DR18" s="4"/>
      <c r="DS18" s="4"/>
      <c r="DT18" s="4"/>
      <c r="DU18" s="7"/>
      <c r="DV18" s="4"/>
      <c r="DW18" s="4">
        <v>287</v>
      </c>
      <c r="DX18" s="7"/>
      <c r="DY18" s="4"/>
      <c r="DZ18" s="4"/>
      <c r="EA18" s="4"/>
      <c r="EB18" s="4"/>
      <c r="EC18" s="4"/>
      <c r="ED18" s="4"/>
      <c r="EE18" s="4"/>
      <c r="EF18" s="4"/>
      <c r="EG18" s="28">
        <f t="shared" si="217"/>
        <v>770000.39999999991</v>
      </c>
      <c r="EH18" s="4">
        <v>534455</v>
      </c>
      <c r="EI18" s="4">
        <v>104389.5</v>
      </c>
      <c r="EJ18" s="4">
        <v>48270.1</v>
      </c>
      <c r="EK18" s="4">
        <v>13894.6</v>
      </c>
      <c r="EL18" s="4">
        <v>470</v>
      </c>
      <c r="EM18" s="4">
        <v>11147</v>
      </c>
      <c r="EN18" s="4">
        <v>420</v>
      </c>
      <c r="EO18" s="4">
        <v>6016.1</v>
      </c>
      <c r="EP18" s="7"/>
      <c r="EQ18" s="4">
        <v>25614</v>
      </c>
      <c r="ER18" s="4"/>
      <c r="ES18" s="4">
        <v>350</v>
      </c>
      <c r="ET18" s="4">
        <v>6500</v>
      </c>
      <c r="EU18" s="7"/>
      <c r="EV18" s="4">
        <v>100</v>
      </c>
      <c r="EW18" s="4"/>
      <c r="EX18" s="4"/>
      <c r="EY18" s="4">
        <v>300</v>
      </c>
      <c r="EZ18" s="4">
        <v>1000</v>
      </c>
      <c r="FA18" s="4">
        <v>100</v>
      </c>
      <c r="FB18" s="4"/>
      <c r="FC18" s="4">
        <v>2907</v>
      </c>
      <c r="FD18" s="4">
        <v>3288.2</v>
      </c>
      <c r="FE18" s="7"/>
      <c r="FF18" s="4">
        <v>10127.799999999999</v>
      </c>
      <c r="FG18" s="4"/>
      <c r="FH18" s="4">
        <v>364.1</v>
      </c>
      <c r="FI18" s="4"/>
      <c r="FJ18" s="4"/>
      <c r="FK18" s="4"/>
      <c r="FL18" s="4"/>
      <c r="FM18" s="7"/>
      <c r="FN18" s="4"/>
      <c r="FO18" s="4">
        <v>287</v>
      </c>
      <c r="FP18" s="7"/>
      <c r="FQ18" s="4"/>
      <c r="FR18" s="4"/>
      <c r="FS18" s="4"/>
      <c r="FT18" s="4"/>
      <c r="FU18" s="4"/>
      <c r="FV18" s="4"/>
      <c r="FW18" s="4"/>
      <c r="FX18" s="4"/>
      <c r="FY18" s="28">
        <f t="shared" si="218"/>
        <v>773042.79999999993</v>
      </c>
      <c r="FZ18" s="4">
        <v>536820.4</v>
      </c>
      <c r="GA18" s="4">
        <v>104840.5</v>
      </c>
      <c r="GB18" s="4">
        <v>48496.1</v>
      </c>
      <c r="GC18" s="4">
        <v>13894.6</v>
      </c>
      <c r="GD18" s="4">
        <v>470</v>
      </c>
      <c r="GE18" s="4">
        <v>11147</v>
      </c>
      <c r="GF18" s="4">
        <v>420</v>
      </c>
      <c r="GG18" s="4">
        <v>6016.1</v>
      </c>
      <c r="GH18" s="7"/>
      <c r="GI18" s="4">
        <v>25614</v>
      </c>
      <c r="GJ18" s="4"/>
      <c r="GK18" s="4">
        <v>350</v>
      </c>
      <c r="GL18" s="4">
        <v>6500</v>
      </c>
      <c r="GM18" s="7"/>
      <c r="GN18" s="4">
        <v>100</v>
      </c>
      <c r="GO18" s="4"/>
      <c r="GP18" s="4"/>
      <c r="GQ18" s="4">
        <v>300</v>
      </c>
      <c r="GR18" s="4">
        <v>1000</v>
      </c>
      <c r="GS18" s="4">
        <v>100</v>
      </c>
      <c r="GT18" s="4"/>
      <c r="GU18" s="4">
        <v>2907</v>
      </c>
      <c r="GV18" s="4">
        <v>3288.2</v>
      </c>
      <c r="GW18" s="7"/>
      <c r="GX18" s="4">
        <v>10127.799999999999</v>
      </c>
      <c r="GY18" s="4"/>
      <c r="GZ18" s="4">
        <v>364.1</v>
      </c>
      <c r="HA18" s="4"/>
      <c r="HB18" s="4"/>
      <c r="HC18" s="4"/>
      <c r="HD18" s="4"/>
      <c r="HE18" s="7"/>
      <c r="HF18" s="4"/>
      <c r="HG18" s="4">
        <v>287</v>
      </c>
      <c r="HH18" s="7"/>
      <c r="HI18" s="4"/>
      <c r="HJ18" s="4"/>
      <c r="HK18" s="4"/>
      <c r="HL18" s="4"/>
      <c r="HM18" s="4"/>
      <c r="HN18" s="4"/>
      <c r="HO18" s="4"/>
      <c r="HP18" s="4"/>
    </row>
    <row r="19" spans="1:224" ht="48" customHeight="1" x14ac:dyDescent="0.25">
      <c r="A19" s="245"/>
      <c r="B19" s="8">
        <v>11004</v>
      </c>
      <c r="C19" s="37" t="s">
        <v>74</v>
      </c>
      <c r="D19" s="79">
        <f t="shared" si="219"/>
        <v>57097.98</v>
      </c>
      <c r="E19" s="10"/>
      <c r="F19" s="4"/>
      <c r="G19" s="4"/>
      <c r="H19" s="4"/>
      <c r="I19" s="4"/>
      <c r="J19" s="4"/>
      <c r="K19" s="4"/>
      <c r="L19" s="4"/>
      <c r="M19" s="7"/>
      <c r="N19" s="4"/>
      <c r="O19" s="4"/>
      <c r="P19" s="4"/>
      <c r="Q19" s="4"/>
      <c r="R19" s="7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v>57097.98</v>
      </c>
      <c r="AH19" s="4"/>
      <c r="AI19" s="7"/>
      <c r="AJ19" s="7"/>
      <c r="AK19" s="4"/>
      <c r="AL19" s="7"/>
      <c r="AM19" s="4"/>
      <c r="AN19" s="7"/>
      <c r="AO19" s="7"/>
      <c r="AP19" s="4"/>
      <c r="AQ19" s="4"/>
      <c r="AR19" s="4"/>
      <c r="AS19" s="4"/>
      <c r="AT19" s="4"/>
      <c r="AU19" s="4"/>
      <c r="AV19" s="4"/>
      <c r="AW19" s="4"/>
      <c r="AX19" s="28">
        <f t="shared" si="215"/>
        <v>70889.2</v>
      </c>
      <c r="AY19" s="4"/>
      <c r="AZ19" s="4"/>
      <c r="BA19" s="4"/>
      <c r="BB19" s="4"/>
      <c r="BC19" s="4"/>
      <c r="BD19" s="4"/>
      <c r="BE19" s="4"/>
      <c r="BF19" s="4"/>
      <c r="BG19" s="7"/>
      <c r="BH19" s="4"/>
      <c r="BI19" s="4"/>
      <c r="BJ19" s="4"/>
      <c r="BK19" s="4"/>
      <c r="BL19" s="7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>
        <v>70889.2</v>
      </c>
      <c r="CB19" s="4"/>
      <c r="CC19" s="7"/>
      <c r="CD19" s="4"/>
      <c r="CE19" s="4"/>
      <c r="CF19" s="7"/>
      <c r="CG19" s="4"/>
      <c r="CH19" s="4"/>
      <c r="CI19" s="4"/>
      <c r="CJ19" s="4"/>
      <c r="CK19" s="4"/>
      <c r="CL19" s="4"/>
      <c r="CM19" s="4"/>
      <c r="CN19" s="4"/>
      <c r="CO19" s="28">
        <f t="shared" si="216"/>
        <v>70889.2</v>
      </c>
      <c r="CP19" s="4"/>
      <c r="CQ19" s="4"/>
      <c r="CR19" s="4"/>
      <c r="CS19" s="4"/>
      <c r="CT19" s="4"/>
      <c r="CU19" s="4"/>
      <c r="CV19" s="4"/>
      <c r="CW19" s="4"/>
      <c r="CX19" s="7"/>
      <c r="CY19" s="4"/>
      <c r="CZ19" s="4"/>
      <c r="DA19" s="4"/>
      <c r="DB19" s="4"/>
      <c r="DC19" s="7"/>
      <c r="DD19" s="4"/>
      <c r="DE19" s="4"/>
      <c r="DF19" s="4"/>
      <c r="DG19" s="4"/>
      <c r="DH19" s="4"/>
      <c r="DI19" s="4"/>
      <c r="DJ19" s="4"/>
      <c r="DK19" s="4"/>
      <c r="DL19" s="4"/>
      <c r="DM19" s="7"/>
      <c r="DN19" s="4"/>
      <c r="DO19" s="4"/>
      <c r="DP19" s="4"/>
      <c r="DQ19" s="4"/>
      <c r="DR19" s="4"/>
      <c r="DS19" s="4">
        <v>70889.2</v>
      </c>
      <c r="DT19" s="4"/>
      <c r="DU19" s="7"/>
      <c r="DV19" s="4"/>
      <c r="DW19" s="4"/>
      <c r="DX19" s="7"/>
      <c r="DY19" s="4"/>
      <c r="DZ19" s="4"/>
      <c r="EA19" s="4"/>
      <c r="EB19" s="4"/>
      <c r="EC19" s="4"/>
      <c r="ED19" s="4"/>
      <c r="EE19" s="4"/>
      <c r="EF19" s="4"/>
      <c r="EG19" s="28">
        <f t="shared" si="217"/>
        <v>70889.2</v>
      </c>
      <c r="EH19" s="4"/>
      <c r="EI19" s="4"/>
      <c r="EJ19" s="4"/>
      <c r="EK19" s="4"/>
      <c r="EL19" s="4"/>
      <c r="EM19" s="4"/>
      <c r="EN19" s="4"/>
      <c r="EO19" s="4"/>
      <c r="EP19" s="7"/>
      <c r="EQ19" s="4"/>
      <c r="ER19" s="4"/>
      <c r="ES19" s="4"/>
      <c r="ET19" s="4"/>
      <c r="EU19" s="7"/>
      <c r="EV19" s="4"/>
      <c r="EW19" s="4"/>
      <c r="EX19" s="4"/>
      <c r="EY19" s="4"/>
      <c r="EZ19" s="4"/>
      <c r="FA19" s="4"/>
      <c r="FB19" s="4"/>
      <c r="FC19" s="4"/>
      <c r="FD19" s="4"/>
      <c r="FE19" s="7"/>
      <c r="FF19" s="4"/>
      <c r="FG19" s="4"/>
      <c r="FH19" s="4"/>
      <c r="FI19" s="4"/>
      <c r="FJ19" s="4"/>
      <c r="FK19" s="4">
        <v>70889.2</v>
      </c>
      <c r="FL19" s="4"/>
      <c r="FM19" s="7"/>
      <c r="FN19" s="4"/>
      <c r="FO19" s="4"/>
      <c r="FP19" s="7"/>
      <c r="FQ19" s="4"/>
      <c r="FR19" s="4"/>
      <c r="FS19" s="4"/>
      <c r="FT19" s="4"/>
      <c r="FU19" s="4"/>
      <c r="FV19" s="4"/>
      <c r="FW19" s="4"/>
      <c r="FX19" s="4"/>
      <c r="FY19" s="28">
        <f t="shared" si="218"/>
        <v>70889.2</v>
      </c>
      <c r="FZ19" s="4"/>
      <c r="GA19" s="4"/>
      <c r="GB19" s="4"/>
      <c r="GC19" s="4"/>
      <c r="GD19" s="4"/>
      <c r="GE19" s="4"/>
      <c r="GF19" s="4"/>
      <c r="GG19" s="4"/>
      <c r="GH19" s="7"/>
      <c r="GI19" s="4"/>
      <c r="GJ19" s="4"/>
      <c r="GK19" s="4"/>
      <c r="GL19" s="4"/>
      <c r="GM19" s="7"/>
      <c r="GN19" s="4"/>
      <c r="GO19" s="4"/>
      <c r="GP19" s="4"/>
      <c r="GQ19" s="4"/>
      <c r="GR19" s="4"/>
      <c r="GS19" s="4"/>
      <c r="GT19" s="4"/>
      <c r="GU19" s="4"/>
      <c r="GV19" s="4"/>
      <c r="GW19" s="7"/>
      <c r="GX19" s="4"/>
      <c r="GY19" s="4"/>
      <c r="GZ19" s="4"/>
      <c r="HA19" s="4"/>
      <c r="HB19" s="4"/>
      <c r="HC19" s="4">
        <v>70889.2</v>
      </c>
      <c r="HD19" s="4"/>
      <c r="HE19" s="7"/>
      <c r="HF19" s="4"/>
      <c r="HG19" s="4"/>
      <c r="HH19" s="7"/>
      <c r="HI19" s="4"/>
      <c r="HJ19" s="4"/>
      <c r="HK19" s="4"/>
      <c r="HL19" s="4"/>
      <c r="HM19" s="4"/>
      <c r="HN19" s="4"/>
      <c r="HO19" s="4"/>
      <c r="HP19" s="4"/>
    </row>
    <row r="20" spans="1:224" ht="39.75" customHeight="1" x14ac:dyDescent="0.25">
      <c r="A20" s="245"/>
      <c r="B20" s="8">
        <v>11005</v>
      </c>
      <c r="C20" s="90" t="s">
        <v>76</v>
      </c>
      <c r="D20" s="79">
        <f t="shared" si="219"/>
        <v>34507.4</v>
      </c>
      <c r="E20" s="10"/>
      <c r="F20" s="4"/>
      <c r="G20" s="4"/>
      <c r="H20" s="4"/>
      <c r="I20" s="4"/>
      <c r="J20" s="4"/>
      <c r="K20" s="4"/>
      <c r="L20" s="4"/>
      <c r="M20" s="7"/>
      <c r="N20" s="4"/>
      <c r="O20" s="4"/>
      <c r="P20" s="4"/>
      <c r="Q20" s="4"/>
      <c r="R20" s="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80">
        <v>34507.4</v>
      </c>
      <c r="AH20" s="4"/>
      <c r="AI20" s="7"/>
      <c r="AJ20" s="7"/>
      <c r="AK20" s="4"/>
      <c r="AL20" s="7"/>
      <c r="AM20" s="4"/>
      <c r="AN20" s="7"/>
      <c r="AO20" s="7"/>
      <c r="AP20" s="4"/>
      <c r="AQ20" s="4"/>
      <c r="AR20" s="4"/>
      <c r="AS20" s="4"/>
      <c r="AT20" s="4"/>
      <c r="AU20" s="4"/>
      <c r="AV20" s="4"/>
      <c r="AW20" s="4"/>
      <c r="AX20" s="28">
        <f t="shared" si="215"/>
        <v>34507.4</v>
      </c>
      <c r="AY20" s="4"/>
      <c r="AZ20" s="4"/>
      <c r="BA20" s="4"/>
      <c r="BB20" s="4"/>
      <c r="BC20" s="4"/>
      <c r="BD20" s="4"/>
      <c r="BE20" s="4"/>
      <c r="BF20" s="4"/>
      <c r="BG20" s="7"/>
      <c r="BH20" s="4"/>
      <c r="BI20" s="4"/>
      <c r="BJ20" s="4"/>
      <c r="BK20" s="4"/>
      <c r="BL20" s="7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>
        <v>34507.4</v>
      </c>
      <c r="CB20" s="4"/>
      <c r="CC20" s="7"/>
      <c r="CD20" s="4"/>
      <c r="CE20" s="4"/>
      <c r="CF20" s="7"/>
      <c r="CG20" s="4"/>
      <c r="CH20" s="4"/>
      <c r="CI20" s="4"/>
      <c r="CJ20" s="4"/>
      <c r="CK20" s="4"/>
      <c r="CL20" s="4"/>
      <c r="CM20" s="4"/>
      <c r="CN20" s="4"/>
      <c r="CO20" s="28">
        <f t="shared" si="216"/>
        <v>36232.800000000003</v>
      </c>
      <c r="CP20" s="4"/>
      <c r="CQ20" s="4"/>
      <c r="CR20" s="4"/>
      <c r="CS20" s="4"/>
      <c r="CT20" s="4"/>
      <c r="CU20" s="4"/>
      <c r="CV20" s="4"/>
      <c r="CW20" s="4"/>
      <c r="CX20" s="7"/>
      <c r="CY20" s="4"/>
      <c r="CZ20" s="4"/>
      <c r="DA20" s="4"/>
      <c r="DB20" s="4"/>
      <c r="DC20" s="7"/>
      <c r="DD20" s="4"/>
      <c r="DE20" s="4"/>
      <c r="DF20" s="4"/>
      <c r="DG20" s="4"/>
      <c r="DH20" s="4"/>
      <c r="DI20" s="4"/>
      <c r="DJ20" s="4"/>
      <c r="DK20" s="4"/>
      <c r="DL20" s="4"/>
      <c r="DM20" s="7"/>
      <c r="DN20" s="4"/>
      <c r="DO20" s="4"/>
      <c r="DP20" s="4"/>
      <c r="DQ20" s="4"/>
      <c r="DR20" s="4"/>
      <c r="DS20" s="4">
        <v>36232.800000000003</v>
      </c>
      <c r="DT20" s="4"/>
      <c r="DU20" s="7"/>
      <c r="DV20" s="4"/>
      <c r="DW20" s="4"/>
      <c r="DX20" s="7"/>
      <c r="DY20" s="4"/>
      <c r="DZ20" s="4"/>
      <c r="EA20" s="4"/>
      <c r="EB20" s="4"/>
      <c r="EC20" s="4"/>
      <c r="ED20" s="4"/>
      <c r="EE20" s="4"/>
      <c r="EF20" s="4"/>
      <c r="EG20" s="28">
        <f t="shared" si="217"/>
        <v>36232.800000000003</v>
      </c>
      <c r="EH20" s="4"/>
      <c r="EI20" s="4"/>
      <c r="EJ20" s="4"/>
      <c r="EK20" s="4"/>
      <c r="EL20" s="4"/>
      <c r="EM20" s="4"/>
      <c r="EN20" s="4"/>
      <c r="EO20" s="4"/>
      <c r="EP20" s="7"/>
      <c r="EQ20" s="4"/>
      <c r="ER20" s="4"/>
      <c r="ES20" s="4"/>
      <c r="ET20" s="4"/>
      <c r="EU20" s="7"/>
      <c r="EV20" s="4"/>
      <c r="EW20" s="4"/>
      <c r="EX20" s="4"/>
      <c r="EY20" s="4"/>
      <c r="EZ20" s="4"/>
      <c r="FA20" s="4"/>
      <c r="FB20" s="4"/>
      <c r="FC20" s="4"/>
      <c r="FD20" s="4"/>
      <c r="FE20" s="7"/>
      <c r="FF20" s="4"/>
      <c r="FG20" s="4"/>
      <c r="FH20" s="4"/>
      <c r="FI20" s="4"/>
      <c r="FJ20" s="4"/>
      <c r="FK20" s="4">
        <v>36232.800000000003</v>
      </c>
      <c r="FL20" s="4"/>
      <c r="FM20" s="7"/>
      <c r="FN20" s="4"/>
      <c r="FO20" s="4"/>
      <c r="FP20" s="7"/>
      <c r="FQ20" s="4"/>
      <c r="FR20" s="4"/>
      <c r="FS20" s="4"/>
      <c r="FT20" s="4"/>
      <c r="FU20" s="4"/>
      <c r="FV20" s="4"/>
      <c r="FW20" s="4"/>
      <c r="FX20" s="4"/>
      <c r="FY20" s="28">
        <f t="shared" si="218"/>
        <v>36232.800000000003</v>
      </c>
      <c r="FZ20" s="4"/>
      <c r="GA20" s="4"/>
      <c r="GB20" s="4"/>
      <c r="GC20" s="4"/>
      <c r="GD20" s="4"/>
      <c r="GE20" s="4"/>
      <c r="GF20" s="4"/>
      <c r="GG20" s="4"/>
      <c r="GH20" s="7"/>
      <c r="GI20" s="4"/>
      <c r="GJ20" s="4"/>
      <c r="GK20" s="4"/>
      <c r="GL20" s="4"/>
      <c r="GM20" s="7"/>
      <c r="GN20" s="4"/>
      <c r="GO20" s="4"/>
      <c r="GP20" s="4"/>
      <c r="GQ20" s="4"/>
      <c r="GR20" s="4"/>
      <c r="GS20" s="4"/>
      <c r="GT20" s="4"/>
      <c r="GU20" s="4"/>
      <c r="GV20" s="4"/>
      <c r="GW20" s="7"/>
      <c r="GX20" s="4"/>
      <c r="GY20" s="4"/>
      <c r="GZ20" s="4"/>
      <c r="HA20" s="4"/>
      <c r="HB20" s="4"/>
      <c r="HC20" s="4">
        <v>36232.800000000003</v>
      </c>
      <c r="HD20" s="4"/>
      <c r="HE20" s="7"/>
      <c r="HF20" s="4"/>
      <c r="HG20" s="4"/>
      <c r="HH20" s="7"/>
      <c r="HI20" s="4"/>
      <c r="HJ20" s="4"/>
      <c r="HK20" s="4"/>
      <c r="HL20" s="4"/>
      <c r="HM20" s="4"/>
      <c r="HN20" s="4"/>
      <c r="HO20" s="4"/>
      <c r="HP20" s="4"/>
    </row>
    <row r="21" spans="1:224" ht="51" customHeight="1" x14ac:dyDescent="0.25">
      <c r="A21" s="245"/>
      <c r="B21" s="8">
        <v>11007</v>
      </c>
      <c r="C21" s="9" t="s">
        <v>65</v>
      </c>
      <c r="D21" s="79">
        <f t="shared" si="219"/>
        <v>589364</v>
      </c>
      <c r="E21" s="10"/>
      <c r="F21" s="4"/>
      <c r="G21" s="4"/>
      <c r="H21" s="4"/>
      <c r="I21" s="4"/>
      <c r="J21" s="4"/>
      <c r="K21" s="4"/>
      <c r="L21" s="4"/>
      <c r="M21" s="7"/>
      <c r="N21" s="4"/>
      <c r="O21" s="4"/>
      <c r="P21" s="4"/>
      <c r="Q21" s="4"/>
      <c r="R21" s="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v>588564</v>
      </c>
      <c r="AH21" s="4">
        <v>800</v>
      </c>
      <c r="AI21" s="7"/>
      <c r="AJ21" s="7"/>
      <c r="AK21" s="4"/>
      <c r="AL21" s="7"/>
      <c r="AM21" s="4"/>
      <c r="AN21" s="7"/>
      <c r="AO21" s="7"/>
      <c r="AP21" s="4"/>
      <c r="AQ21" s="4"/>
      <c r="AR21" s="4"/>
      <c r="AS21" s="4"/>
      <c r="AT21" s="4"/>
      <c r="AU21" s="4"/>
      <c r="AV21" s="4"/>
      <c r="AW21" s="4"/>
      <c r="AX21" s="28">
        <f t="shared" si="215"/>
        <v>676254.4</v>
      </c>
      <c r="AY21" s="4"/>
      <c r="AZ21" s="4"/>
      <c r="BA21" s="4"/>
      <c r="BB21" s="4"/>
      <c r="BC21" s="4"/>
      <c r="BD21" s="4"/>
      <c r="BE21" s="4"/>
      <c r="BF21" s="4"/>
      <c r="BG21" s="7"/>
      <c r="BH21" s="4"/>
      <c r="BI21" s="4"/>
      <c r="BJ21" s="4"/>
      <c r="BK21" s="4"/>
      <c r="BL21" s="7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>
        <v>676254.4</v>
      </c>
      <c r="CB21" s="4"/>
      <c r="CC21" s="7"/>
      <c r="CD21" s="4"/>
      <c r="CE21" s="4"/>
      <c r="CF21" s="7"/>
      <c r="CG21" s="4"/>
      <c r="CH21" s="4"/>
      <c r="CI21" s="4"/>
      <c r="CJ21" s="4"/>
      <c r="CK21" s="4"/>
      <c r="CL21" s="4"/>
      <c r="CM21" s="4"/>
      <c r="CN21" s="4"/>
      <c r="CO21" s="28">
        <f t="shared" si="216"/>
        <v>979218.8</v>
      </c>
      <c r="CP21" s="4"/>
      <c r="CQ21" s="4"/>
      <c r="CR21" s="4"/>
      <c r="CS21" s="4"/>
      <c r="CT21" s="4"/>
      <c r="CU21" s="4"/>
      <c r="CV21" s="4"/>
      <c r="CW21" s="4"/>
      <c r="CX21" s="7"/>
      <c r="CY21" s="4"/>
      <c r="CZ21" s="4"/>
      <c r="DA21" s="4"/>
      <c r="DB21" s="4"/>
      <c r="DC21" s="7"/>
      <c r="DD21" s="4"/>
      <c r="DE21" s="4"/>
      <c r="DF21" s="4"/>
      <c r="DG21" s="4"/>
      <c r="DH21" s="4"/>
      <c r="DI21" s="4"/>
      <c r="DJ21" s="4"/>
      <c r="DK21" s="4"/>
      <c r="DL21" s="4"/>
      <c r="DM21" s="7"/>
      <c r="DN21" s="4"/>
      <c r="DO21" s="4"/>
      <c r="DP21" s="4"/>
      <c r="DQ21" s="4"/>
      <c r="DR21" s="4"/>
      <c r="DS21" s="4">
        <v>979218.8</v>
      </c>
      <c r="DT21" s="4"/>
      <c r="DU21" s="7"/>
      <c r="DV21" s="4"/>
      <c r="DW21" s="4"/>
      <c r="DX21" s="7"/>
      <c r="DY21" s="4"/>
      <c r="DZ21" s="4"/>
      <c r="EA21" s="4"/>
      <c r="EB21" s="4"/>
      <c r="EC21" s="4"/>
      <c r="ED21" s="4"/>
      <c r="EE21" s="4"/>
      <c r="EF21" s="4"/>
      <c r="EG21" s="28">
        <f t="shared" si="217"/>
        <v>979218.8</v>
      </c>
      <c r="EH21" s="4"/>
      <c r="EI21" s="4"/>
      <c r="EJ21" s="4"/>
      <c r="EK21" s="4"/>
      <c r="EL21" s="4"/>
      <c r="EM21" s="4"/>
      <c r="EN21" s="4"/>
      <c r="EO21" s="4"/>
      <c r="EP21" s="7"/>
      <c r="EQ21" s="4"/>
      <c r="ER21" s="4"/>
      <c r="ES21" s="4"/>
      <c r="ET21" s="4"/>
      <c r="EU21" s="7"/>
      <c r="EV21" s="4"/>
      <c r="EW21" s="4"/>
      <c r="EX21" s="4"/>
      <c r="EY21" s="4"/>
      <c r="EZ21" s="4"/>
      <c r="FA21" s="4"/>
      <c r="FB21" s="4"/>
      <c r="FC21" s="4"/>
      <c r="FD21" s="4"/>
      <c r="FE21" s="7"/>
      <c r="FF21" s="4"/>
      <c r="FG21" s="4"/>
      <c r="FH21" s="4"/>
      <c r="FI21" s="4"/>
      <c r="FJ21" s="4"/>
      <c r="FK21" s="4">
        <v>979218.8</v>
      </c>
      <c r="FL21" s="4"/>
      <c r="FM21" s="7"/>
      <c r="FN21" s="4"/>
      <c r="FO21" s="4"/>
      <c r="FP21" s="7"/>
      <c r="FQ21" s="4"/>
      <c r="FR21" s="4"/>
      <c r="FS21" s="4"/>
      <c r="FT21" s="4"/>
      <c r="FU21" s="4"/>
      <c r="FV21" s="4"/>
      <c r="FW21" s="4"/>
      <c r="FX21" s="4"/>
      <c r="FY21" s="28">
        <f t="shared" si="218"/>
        <v>979218.8</v>
      </c>
      <c r="FZ21" s="4"/>
      <c r="GA21" s="4"/>
      <c r="GB21" s="4"/>
      <c r="GC21" s="4"/>
      <c r="GD21" s="4"/>
      <c r="GE21" s="4"/>
      <c r="GF21" s="4"/>
      <c r="GG21" s="4"/>
      <c r="GH21" s="7"/>
      <c r="GI21" s="4"/>
      <c r="GJ21" s="4"/>
      <c r="GK21" s="4"/>
      <c r="GL21" s="4"/>
      <c r="GM21" s="7"/>
      <c r="GN21" s="4"/>
      <c r="GO21" s="4"/>
      <c r="GP21" s="4"/>
      <c r="GQ21" s="4"/>
      <c r="GR21" s="4"/>
      <c r="GS21" s="4"/>
      <c r="GT21" s="4"/>
      <c r="GU21" s="4"/>
      <c r="GV21" s="4"/>
      <c r="GW21" s="7"/>
      <c r="GX21" s="4"/>
      <c r="GY21" s="4"/>
      <c r="GZ21" s="4"/>
      <c r="HA21" s="4"/>
      <c r="HB21" s="4"/>
      <c r="HC21" s="4">
        <v>979218.8</v>
      </c>
      <c r="HD21" s="4"/>
      <c r="HE21" s="7"/>
      <c r="HF21" s="4"/>
      <c r="HG21" s="4"/>
      <c r="HH21" s="7"/>
      <c r="HI21" s="4"/>
      <c r="HJ21" s="4"/>
      <c r="HK21" s="4"/>
      <c r="HL21" s="4"/>
      <c r="HM21" s="4"/>
      <c r="HN21" s="4"/>
      <c r="HO21" s="4"/>
      <c r="HP21" s="4"/>
    </row>
    <row r="22" spans="1:224" ht="51.75" customHeight="1" x14ac:dyDescent="0.25">
      <c r="A22" s="245"/>
      <c r="B22" s="8">
        <v>31001</v>
      </c>
      <c r="C22" s="82" t="s">
        <v>115</v>
      </c>
      <c r="D22" s="79">
        <f t="shared" si="219"/>
        <v>0</v>
      </c>
      <c r="E22" s="10"/>
      <c r="F22" s="4"/>
      <c r="G22" s="4"/>
      <c r="H22" s="4"/>
      <c r="I22" s="4"/>
      <c r="J22" s="4"/>
      <c r="K22" s="4"/>
      <c r="L22" s="4"/>
      <c r="M22" s="7"/>
      <c r="N22" s="4"/>
      <c r="O22" s="4"/>
      <c r="P22" s="4"/>
      <c r="Q22" s="4"/>
      <c r="R22" s="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7"/>
      <c r="AJ22" s="7"/>
      <c r="AK22" s="4"/>
      <c r="AL22" s="7"/>
      <c r="AM22" s="4"/>
      <c r="AN22" s="7"/>
      <c r="AO22" s="7"/>
      <c r="AP22" s="4"/>
      <c r="AQ22" s="4"/>
      <c r="AR22" s="4"/>
      <c r="AS22" s="4"/>
      <c r="AT22" s="4"/>
      <c r="AU22" s="4"/>
      <c r="AV22" s="4"/>
      <c r="AW22" s="4"/>
      <c r="AX22" s="28">
        <f t="shared" si="215"/>
        <v>110000</v>
      </c>
      <c r="AY22" s="4"/>
      <c r="AZ22" s="4"/>
      <c r="BA22" s="4"/>
      <c r="BB22" s="4"/>
      <c r="BC22" s="4"/>
      <c r="BD22" s="4"/>
      <c r="BE22" s="4"/>
      <c r="BF22" s="4"/>
      <c r="BG22" s="7"/>
      <c r="BH22" s="4"/>
      <c r="BI22" s="4"/>
      <c r="BJ22" s="4"/>
      <c r="BK22" s="4"/>
      <c r="BL22" s="7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7"/>
      <c r="CD22" s="4"/>
      <c r="CE22" s="4"/>
      <c r="CF22" s="7"/>
      <c r="CG22" s="4"/>
      <c r="CH22" s="4"/>
      <c r="CI22" s="4"/>
      <c r="CJ22" s="4"/>
      <c r="CK22" s="4"/>
      <c r="CL22" s="4">
        <v>110000</v>
      </c>
      <c r="CM22" s="4"/>
      <c r="CN22" s="4"/>
      <c r="CO22" s="28">
        <f t="shared" si="216"/>
        <v>220000</v>
      </c>
      <c r="CP22" s="4"/>
      <c r="CQ22" s="4"/>
      <c r="CR22" s="4"/>
      <c r="CS22" s="4"/>
      <c r="CT22" s="4"/>
      <c r="CU22" s="4"/>
      <c r="CV22" s="4"/>
      <c r="CW22" s="4"/>
      <c r="CX22" s="7"/>
      <c r="CY22" s="4"/>
      <c r="CZ22" s="4"/>
      <c r="DA22" s="4"/>
      <c r="DB22" s="4"/>
      <c r="DC22" s="7"/>
      <c r="DD22" s="4"/>
      <c r="DE22" s="4"/>
      <c r="DF22" s="4"/>
      <c r="DG22" s="4"/>
      <c r="DH22" s="4"/>
      <c r="DI22" s="4"/>
      <c r="DJ22" s="4"/>
      <c r="DK22" s="4"/>
      <c r="DL22" s="4"/>
      <c r="DM22" s="7"/>
      <c r="DN22" s="4"/>
      <c r="DO22" s="4"/>
      <c r="DP22" s="4"/>
      <c r="DQ22" s="4"/>
      <c r="DR22" s="4"/>
      <c r="DS22" s="4"/>
      <c r="DT22" s="4"/>
      <c r="DU22" s="7"/>
      <c r="DV22" s="4"/>
      <c r="DW22" s="4"/>
      <c r="DX22" s="7"/>
      <c r="DY22" s="4"/>
      <c r="DZ22" s="4"/>
      <c r="EA22" s="4"/>
      <c r="EB22" s="4"/>
      <c r="EC22" s="4"/>
      <c r="ED22" s="4">
        <v>220000</v>
      </c>
      <c r="EE22" s="4"/>
      <c r="EF22" s="4"/>
      <c r="EG22" s="28">
        <f t="shared" si="217"/>
        <v>0</v>
      </c>
      <c r="EH22" s="4"/>
      <c r="EI22" s="4"/>
      <c r="EJ22" s="4"/>
      <c r="EK22" s="4"/>
      <c r="EL22" s="4"/>
      <c r="EM22" s="4"/>
      <c r="EN22" s="4"/>
      <c r="EO22" s="4"/>
      <c r="EP22" s="7"/>
      <c r="EQ22" s="4"/>
      <c r="ER22" s="4"/>
      <c r="ES22" s="4"/>
      <c r="ET22" s="4"/>
      <c r="EU22" s="7"/>
      <c r="EV22" s="4"/>
      <c r="EW22" s="4"/>
      <c r="EX22" s="4"/>
      <c r="EY22" s="4"/>
      <c r="EZ22" s="4"/>
      <c r="FA22" s="4"/>
      <c r="FB22" s="4"/>
      <c r="FC22" s="4"/>
      <c r="FD22" s="4"/>
      <c r="FE22" s="7"/>
      <c r="FF22" s="4"/>
      <c r="FG22" s="4"/>
      <c r="FH22" s="4"/>
      <c r="FI22" s="4"/>
      <c r="FJ22" s="4"/>
      <c r="FK22" s="4"/>
      <c r="FL22" s="4"/>
      <c r="FM22" s="7"/>
      <c r="FN22" s="4"/>
      <c r="FO22" s="4"/>
      <c r="FP22" s="7"/>
      <c r="FQ22" s="4"/>
      <c r="FR22" s="4"/>
      <c r="FS22" s="4"/>
      <c r="FT22" s="4"/>
      <c r="FU22" s="4"/>
      <c r="FV22" s="4"/>
      <c r="FW22" s="4"/>
      <c r="FX22" s="4"/>
      <c r="FY22" s="28">
        <f>SUM(FZ22:HP22)</f>
        <v>0</v>
      </c>
      <c r="FZ22" s="4"/>
      <c r="GA22" s="4"/>
      <c r="GB22" s="4"/>
      <c r="GC22" s="4"/>
      <c r="GD22" s="4"/>
      <c r="GE22" s="4"/>
      <c r="GF22" s="4"/>
      <c r="GG22" s="4"/>
      <c r="GH22" s="7"/>
      <c r="GI22" s="4"/>
      <c r="GJ22" s="4"/>
      <c r="GK22" s="4"/>
      <c r="GL22" s="4"/>
      <c r="GM22" s="7"/>
      <c r="GN22" s="4"/>
      <c r="GO22" s="4"/>
      <c r="GP22" s="4"/>
      <c r="GQ22" s="4"/>
      <c r="GR22" s="4"/>
      <c r="GS22" s="4"/>
      <c r="GT22" s="4"/>
      <c r="GU22" s="4"/>
      <c r="GV22" s="4"/>
      <c r="GW22" s="7"/>
      <c r="GX22" s="4"/>
      <c r="GY22" s="4"/>
      <c r="GZ22" s="4"/>
      <c r="HA22" s="4"/>
      <c r="HB22" s="4"/>
      <c r="HC22" s="4"/>
      <c r="HD22" s="4"/>
      <c r="HE22" s="7"/>
      <c r="HF22" s="4"/>
      <c r="HG22" s="4"/>
      <c r="HH22" s="7"/>
      <c r="HI22" s="4"/>
      <c r="HJ22" s="4"/>
      <c r="HK22" s="4"/>
      <c r="HL22" s="4"/>
      <c r="HM22" s="4"/>
      <c r="HN22" s="4"/>
      <c r="HO22" s="4"/>
      <c r="HP22" s="4"/>
    </row>
    <row r="23" spans="1:224" ht="53.25" customHeight="1" x14ac:dyDescent="0.25">
      <c r="A23" s="245"/>
      <c r="B23" s="8">
        <v>31002</v>
      </c>
      <c r="C23" s="75" t="s">
        <v>119</v>
      </c>
      <c r="D23" s="79">
        <f t="shared" si="219"/>
        <v>146759.698</v>
      </c>
      <c r="E23" s="22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>
        <v>146759.698</v>
      </c>
      <c r="AV23" s="7"/>
      <c r="AW23" s="7"/>
      <c r="AX23" s="28">
        <f t="shared" si="215"/>
        <v>268059.3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>
        <v>117013</v>
      </c>
      <c r="CM23" s="7">
        <v>151046.29999999999</v>
      </c>
      <c r="CN23" s="7"/>
      <c r="CO23" s="28">
        <f t="shared" si="216"/>
        <v>2389104.2000000002</v>
      </c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>
        <v>2336594</v>
      </c>
      <c r="EB23" s="7">
        <v>52510.2</v>
      </c>
      <c r="EC23" s="7"/>
      <c r="ED23" s="92"/>
      <c r="EE23" s="7"/>
      <c r="EF23" s="7"/>
      <c r="EG23" s="28">
        <f t="shared" si="217"/>
        <v>6450000</v>
      </c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>
        <v>6200000</v>
      </c>
      <c r="FT23" s="7">
        <v>250000</v>
      </c>
      <c r="FU23" s="7"/>
      <c r="FV23" s="7"/>
      <c r="FW23" s="7"/>
      <c r="FX23" s="7"/>
      <c r="FY23" s="28">
        <f>SUM(FZ23:HP23)</f>
        <v>6700000</v>
      </c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>
        <v>6450000</v>
      </c>
      <c r="HL23" s="7">
        <v>250000</v>
      </c>
      <c r="HM23" s="7"/>
      <c r="HN23" s="7"/>
      <c r="HO23" s="7"/>
      <c r="HP23" s="7"/>
    </row>
    <row r="24" spans="1:224" ht="54" customHeight="1" x14ac:dyDescent="0.25">
      <c r="A24" s="246"/>
      <c r="B24" s="8">
        <v>31003</v>
      </c>
      <c r="C24" s="85" t="s">
        <v>124</v>
      </c>
      <c r="D24" s="79">
        <f t="shared" si="219"/>
        <v>0</v>
      </c>
      <c r="E24" s="22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28">
        <f t="shared" si="215"/>
        <v>86944</v>
      </c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>
        <v>86944</v>
      </c>
      <c r="CO24" s="28">
        <f t="shared" si="216"/>
        <v>642098.6</v>
      </c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>
        <v>642098.6</v>
      </c>
      <c r="EG24" s="28">
        <f t="shared" si="217"/>
        <v>0</v>
      </c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28">
        <f>SUM(FZ24:HP24)</f>
        <v>22000</v>
      </c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>
        <v>22000</v>
      </c>
    </row>
    <row r="25" spans="1:224" ht="50.25" customHeight="1" x14ac:dyDescent="0.25">
      <c r="A25" s="188"/>
      <c r="B25" s="8">
        <v>31004</v>
      </c>
      <c r="C25" s="124" t="s">
        <v>153</v>
      </c>
      <c r="D25" s="79">
        <f t="shared" si="219"/>
        <v>0</v>
      </c>
      <c r="E25" s="23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28">
        <f t="shared" si="215"/>
        <v>1710000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>
        <v>271250</v>
      </c>
      <c r="CJ25" s="7">
        <v>1358500</v>
      </c>
      <c r="CK25" s="7"/>
      <c r="CL25" s="7"/>
      <c r="CM25" s="7"/>
      <c r="CN25" s="7">
        <v>80250</v>
      </c>
      <c r="CO25" s="28">
        <f t="shared" si="216"/>
        <v>0</v>
      </c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28">
        <f t="shared" si="217"/>
        <v>0</v>
      </c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28">
        <f>SUM(FZ25:HP25)</f>
        <v>0</v>
      </c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</row>
    <row r="26" spans="1:224" ht="50.25" customHeight="1" x14ac:dyDescent="0.25">
      <c r="A26" s="188"/>
      <c r="B26" s="227" t="s">
        <v>154</v>
      </c>
      <c r="C26" s="124" t="s">
        <v>155</v>
      </c>
      <c r="D26" s="79">
        <f t="shared" si="219"/>
        <v>0</v>
      </c>
      <c r="E26" s="23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28">
        <f t="shared" si="215"/>
        <v>52480.9</v>
      </c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>
        <v>46652</v>
      </c>
      <c r="CK26" s="7"/>
      <c r="CL26" s="7"/>
      <c r="CM26" s="7">
        <v>5828.9</v>
      </c>
      <c r="CN26" s="7"/>
      <c r="CO26" s="28">
        <f t="shared" si="216"/>
        <v>28990</v>
      </c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>
        <v>28990</v>
      </c>
      <c r="EE26" s="7"/>
      <c r="EF26" s="7"/>
      <c r="EG26" s="28">
        <f t="shared" si="217"/>
        <v>0</v>
      </c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28">
        <f>SUM(FZ26:HP26)</f>
        <v>0</v>
      </c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</row>
    <row r="27" spans="1:224" ht="50.25" customHeight="1" x14ac:dyDescent="0.25">
      <c r="A27" s="249">
        <v>1123</v>
      </c>
      <c r="B27" s="29"/>
      <c r="C27" s="30" t="s">
        <v>78</v>
      </c>
      <c r="D27" s="79">
        <f>D28+D29</f>
        <v>635373.71799999999</v>
      </c>
      <c r="E27" s="28">
        <f t="shared" ref="E27:BS27" si="220">E28+E29</f>
        <v>0</v>
      </c>
      <c r="F27" s="28">
        <f t="shared" si="220"/>
        <v>0</v>
      </c>
      <c r="G27" s="28">
        <f t="shared" si="220"/>
        <v>0</v>
      </c>
      <c r="H27" s="28">
        <f t="shared" si="220"/>
        <v>0</v>
      </c>
      <c r="I27" s="28">
        <f t="shared" si="220"/>
        <v>0</v>
      </c>
      <c r="J27" s="28">
        <f t="shared" si="220"/>
        <v>0</v>
      </c>
      <c r="K27" s="28">
        <f t="shared" si="220"/>
        <v>0</v>
      </c>
      <c r="L27" s="28">
        <f t="shared" si="220"/>
        <v>0</v>
      </c>
      <c r="M27" s="28">
        <f t="shared" si="220"/>
        <v>0</v>
      </c>
      <c r="N27" s="28">
        <f t="shared" si="220"/>
        <v>0</v>
      </c>
      <c r="O27" s="28">
        <f t="shared" si="220"/>
        <v>0</v>
      </c>
      <c r="P27" s="28">
        <f t="shared" si="220"/>
        <v>0</v>
      </c>
      <c r="Q27" s="28">
        <f t="shared" si="220"/>
        <v>0</v>
      </c>
      <c r="R27" s="28">
        <f t="shared" si="220"/>
        <v>0</v>
      </c>
      <c r="S27" s="28">
        <f t="shared" si="220"/>
        <v>374830.71799999999</v>
      </c>
      <c r="T27" s="28">
        <f t="shared" si="220"/>
        <v>0</v>
      </c>
      <c r="U27" s="28">
        <f t="shared" si="220"/>
        <v>0</v>
      </c>
      <c r="V27" s="28">
        <f t="shared" si="220"/>
        <v>0</v>
      </c>
      <c r="W27" s="28">
        <f t="shared" si="220"/>
        <v>0</v>
      </c>
      <c r="X27" s="28">
        <f t="shared" si="220"/>
        <v>0</v>
      </c>
      <c r="Y27" s="28">
        <f t="shared" si="220"/>
        <v>0</v>
      </c>
      <c r="Z27" s="28">
        <f t="shared" si="220"/>
        <v>0</v>
      </c>
      <c r="AA27" s="28">
        <f t="shared" si="220"/>
        <v>0</v>
      </c>
      <c r="AB27" s="28">
        <f t="shared" si="220"/>
        <v>0</v>
      </c>
      <c r="AC27" s="28">
        <f t="shared" si="220"/>
        <v>0</v>
      </c>
      <c r="AD27" s="28">
        <f t="shared" si="220"/>
        <v>0</v>
      </c>
      <c r="AE27" s="28">
        <f t="shared" si="220"/>
        <v>0</v>
      </c>
      <c r="AF27" s="28">
        <f t="shared" si="220"/>
        <v>0</v>
      </c>
      <c r="AG27" s="28">
        <f t="shared" si="220"/>
        <v>260543</v>
      </c>
      <c r="AH27" s="28">
        <f t="shared" si="220"/>
        <v>0</v>
      </c>
      <c r="AI27" s="114"/>
      <c r="AJ27" s="28">
        <f t="shared" si="220"/>
        <v>0</v>
      </c>
      <c r="AK27" s="28">
        <f t="shared" si="220"/>
        <v>0</v>
      </c>
      <c r="AL27" s="114"/>
      <c r="AM27" s="28">
        <f t="shared" si="220"/>
        <v>0</v>
      </c>
      <c r="AN27" s="28">
        <f t="shared" si="220"/>
        <v>0</v>
      </c>
      <c r="AO27" s="114"/>
      <c r="AP27" s="28">
        <f t="shared" si="220"/>
        <v>0</v>
      </c>
      <c r="AQ27" s="28">
        <f t="shared" si="220"/>
        <v>0</v>
      </c>
      <c r="AR27" s="28">
        <f t="shared" si="220"/>
        <v>0</v>
      </c>
      <c r="AS27" s="28">
        <f t="shared" si="220"/>
        <v>0</v>
      </c>
      <c r="AT27" s="28">
        <f t="shared" si="220"/>
        <v>0</v>
      </c>
      <c r="AU27" s="28">
        <f t="shared" si="220"/>
        <v>0</v>
      </c>
      <c r="AV27" s="28">
        <f t="shared" si="220"/>
        <v>0</v>
      </c>
      <c r="AW27" s="28">
        <f t="shared" si="220"/>
        <v>0</v>
      </c>
      <c r="AX27" s="28">
        <f t="shared" si="220"/>
        <v>635596.4</v>
      </c>
      <c r="AY27" s="28">
        <f t="shared" si="220"/>
        <v>0</v>
      </c>
      <c r="AZ27" s="28">
        <f t="shared" si="220"/>
        <v>0</v>
      </c>
      <c r="BA27" s="28">
        <f t="shared" si="220"/>
        <v>0</v>
      </c>
      <c r="BB27" s="28">
        <f t="shared" si="220"/>
        <v>0</v>
      </c>
      <c r="BC27" s="28">
        <f t="shared" si="220"/>
        <v>0</v>
      </c>
      <c r="BD27" s="28">
        <f t="shared" si="220"/>
        <v>0</v>
      </c>
      <c r="BE27" s="28">
        <f t="shared" si="220"/>
        <v>0</v>
      </c>
      <c r="BF27" s="28">
        <f t="shared" si="220"/>
        <v>0</v>
      </c>
      <c r="BG27" s="28">
        <f t="shared" si="220"/>
        <v>0</v>
      </c>
      <c r="BH27" s="28">
        <f t="shared" si="220"/>
        <v>0</v>
      </c>
      <c r="BI27" s="28">
        <f t="shared" si="220"/>
        <v>0</v>
      </c>
      <c r="BJ27" s="28">
        <f t="shared" si="220"/>
        <v>0</v>
      </c>
      <c r="BK27" s="28">
        <f t="shared" si="220"/>
        <v>0</v>
      </c>
      <c r="BL27" s="28">
        <f t="shared" si="220"/>
        <v>0</v>
      </c>
      <c r="BM27" s="28">
        <f t="shared" si="220"/>
        <v>375053.4</v>
      </c>
      <c r="BN27" s="28">
        <f t="shared" si="220"/>
        <v>0</v>
      </c>
      <c r="BO27" s="28">
        <f t="shared" si="220"/>
        <v>0</v>
      </c>
      <c r="BP27" s="28">
        <f t="shared" si="220"/>
        <v>0</v>
      </c>
      <c r="BQ27" s="28">
        <f t="shared" si="220"/>
        <v>0</v>
      </c>
      <c r="BR27" s="28">
        <f t="shared" si="220"/>
        <v>0</v>
      </c>
      <c r="BS27" s="28">
        <f t="shared" si="220"/>
        <v>0</v>
      </c>
      <c r="BT27" s="28">
        <f t="shared" ref="BT27:EF27" si="221">BT28+BT29</f>
        <v>0</v>
      </c>
      <c r="BU27" s="28">
        <f t="shared" si="221"/>
        <v>0</v>
      </c>
      <c r="BV27" s="28">
        <f t="shared" si="221"/>
        <v>0</v>
      </c>
      <c r="BW27" s="28">
        <f t="shared" si="221"/>
        <v>0</v>
      </c>
      <c r="BX27" s="28">
        <f t="shared" si="221"/>
        <v>0</v>
      </c>
      <c r="BY27" s="28">
        <f t="shared" si="221"/>
        <v>0</v>
      </c>
      <c r="BZ27" s="28">
        <f t="shared" si="221"/>
        <v>0</v>
      </c>
      <c r="CA27" s="28">
        <f t="shared" si="221"/>
        <v>260543</v>
      </c>
      <c r="CB27" s="28">
        <f t="shared" si="221"/>
        <v>0</v>
      </c>
      <c r="CC27" s="28">
        <f t="shared" si="221"/>
        <v>0</v>
      </c>
      <c r="CD27" s="28">
        <f t="shared" si="221"/>
        <v>0</v>
      </c>
      <c r="CE27" s="28">
        <f t="shared" si="221"/>
        <v>0</v>
      </c>
      <c r="CF27" s="28">
        <f t="shared" si="221"/>
        <v>0</v>
      </c>
      <c r="CG27" s="28">
        <f t="shared" si="221"/>
        <v>0</v>
      </c>
      <c r="CH27" s="28">
        <f t="shared" si="221"/>
        <v>0</v>
      </c>
      <c r="CI27" s="28">
        <f t="shared" si="221"/>
        <v>0</v>
      </c>
      <c r="CJ27" s="28">
        <f t="shared" si="221"/>
        <v>0</v>
      </c>
      <c r="CK27" s="28">
        <f t="shared" si="221"/>
        <v>0</v>
      </c>
      <c r="CL27" s="28">
        <f t="shared" si="221"/>
        <v>0</v>
      </c>
      <c r="CM27" s="28">
        <f t="shared" si="221"/>
        <v>0</v>
      </c>
      <c r="CN27" s="28">
        <f t="shared" si="221"/>
        <v>0</v>
      </c>
      <c r="CO27" s="28">
        <f t="shared" si="221"/>
        <v>635690.6</v>
      </c>
      <c r="CP27" s="28">
        <f t="shared" si="221"/>
        <v>0</v>
      </c>
      <c r="CQ27" s="28">
        <f t="shared" si="221"/>
        <v>0</v>
      </c>
      <c r="CR27" s="28">
        <f t="shared" si="221"/>
        <v>0</v>
      </c>
      <c r="CS27" s="28">
        <f t="shared" si="221"/>
        <v>0</v>
      </c>
      <c r="CT27" s="28">
        <f t="shared" si="221"/>
        <v>0</v>
      </c>
      <c r="CU27" s="28">
        <f t="shared" si="221"/>
        <v>0</v>
      </c>
      <c r="CV27" s="28">
        <f t="shared" si="221"/>
        <v>0</v>
      </c>
      <c r="CW27" s="28">
        <f t="shared" si="221"/>
        <v>0</v>
      </c>
      <c r="CX27" s="28">
        <f t="shared" si="221"/>
        <v>0</v>
      </c>
      <c r="CY27" s="28">
        <f t="shared" si="221"/>
        <v>0</v>
      </c>
      <c r="CZ27" s="28">
        <f t="shared" si="221"/>
        <v>0</v>
      </c>
      <c r="DA27" s="28">
        <f t="shared" si="221"/>
        <v>0</v>
      </c>
      <c r="DB27" s="28">
        <f t="shared" si="221"/>
        <v>0</v>
      </c>
      <c r="DC27" s="28">
        <f t="shared" si="221"/>
        <v>0</v>
      </c>
      <c r="DD27" s="28">
        <f t="shared" si="221"/>
        <v>375147.6</v>
      </c>
      <c r="DE27" s="28">
        <f t="shared" si="221"/>
        <v>0</v>
      </c>
      <c r="DF27" s="28">
        <f t="shared" si="221"/>
        <v>0</v>
      </c>
      <c r="DG27" s="28">
        <f t="shared" si="221"/>
        <v>0</v>
      </c>
      <c r="DH27" s="28">
        <f t="shared" si="221"/>
        <v>0</v>
      </c>
      <c r="DI27" s="28">
        <f t="shared" si="221"/>
        <v>0</v>
      </c>
      <c r="DJ27" s="28">
        <f t="shared" si="221"/>
        <v>0</v>
      </c>
      <c r="DK27" s="28">
        <f t="shared" si="221"/>
        <v>0</v>
      </c>
      <c r="DL27" s="28">
        <f t="shared" si="221"/>
        <v>0</v>
      </c>
      <c r="DM27" s="114"/>
      <c r="DN27" s="28">
        <f t="shared" si="221"/>
        <v>0</v>
      </c>
      <c r="DO27" s="28">
        <f t="shared" si="221"/>
        <v>0</v>
      </c>
      <c r="DP27" s="28">
        <f t="shared" si="221"/>
        <v>0</v>
      </c>
      <c r="DQ27" s="28">
        <f t="shared" si="221"/>
        <v>0</v>
      </c>
      <c r="DR27" s="28">
        <f t="shared" si="221"/>
        <v>0</v>
      </c>
      <c r="DS27" s="28">
        <f t="shared" si="221"/>
        <v>260543</v>
      </c>
      <c r="DT27" s="28">
        <f t="shared" si="221"/>
        <v>0</v>
      </c>
      <c r="DU27" s="28">
        <f t="shared" si="221"/>
        <v>0</v>
      </c>
      <c r="DV27" s="28">
        <f t="shared" si="221"/>
        <v>0</v>
      </c>
      <c r="DW27" s="28">
        <f t="shared" si="221"/>
        <v>0</v>
      </c>
      <c r="DX27" s="28">
        <f t="shared" si="221"/>
        <v>0</v>
      </c>
      <c r="DY27" s="28">
        <f t="shared" si="221"/>
        <v>0</v>
      </c>
      <c r="DZ27" s="28">
        <f t="shared" si="221"/>
        <v>0</v>
      </c>
      <c r="EA27" s="28">
        <f t="shared" si="221"/>
        <v>0</v>
      </c>
      <c r="EB27" s="28">
        <f t="shared" si="221"/>
        <v>0</v>
      </c>
      <c r="EC27" s="28">
        <f t="shared" si="221"/>
        <v>0</v>
      </c>
      <c r="ED27" s="28">
        <f t="shared" si="221"/>
        <v>0</v>
      </c>
      <c r="EE27" s="28">
        <f t="shared" si="221"/>
        <v>0</v>
      </c>
      <c r="EF27" s="28">
        <f t="shared" si="221"/>
        <v>0</v>
      </c>
      <c r="EG27" s="28">
        <f t="shared" ref="EG27:GS27" si="222">EG28+EG29</f>
        <v>635690.6</v>
      </c>
      <c r="EH27" s="28">
        <f t="shared" si="222"/>
        <v>0</v>
      </c>
      <c r="EI27" s="28">
        <f t="shared" si="222"/>
        <v>0</v>
      </c>
      <c r="EJ27" s="28">
        <f t="shared" si="222"/>
        <v>0</v>
      </c>
      <c r="EK27" s="28">
        <f t="shared" si="222"/>
        <v>0</v>
      </c>
      <c r="EL27" s="28">
        <f t="shared" si="222"/>
        <v>0</v>
      </c>
      <c r="EM27" s="28">
        <f t="shared" si="222"/>
        <v>0</v>
      </c>
      <c r="EN27" s="28">
        <f t="shared" si="222"/>
        <v>0</v>
      </c>
      <c r="EO27" s="28">
        <f t="shared" si="222"/>
        <v>0</v>
      </c>
      <c r="EP27" s="28">
        <f t="shared" si="222"/>
        <v>0</v>
      </c>
      <c r="EQ27" s="28">
        <f t="shared" si="222"/>
        <v>0</v>
      </c>
      <c r="ER27" s="28">
        <f t="shared" si="222"/>
        <v>0</v>
      </c>
      <c r="ES27" s="28">
        <f t="shared" si="222"/>
        <v>0</v>
      </c>
      <c r="ET27" s="28">
        <f t="shared" si="222"/>
        <v>0</v>
      </c>
      <c r="EU27" s="28">
        <f t="shared" si="222"/>
        <v>0</v>
      </c>
      <c r="EV27" s="28">
        <f t="shared" si="222"/>
        <v>375147.6</v>
      </c>
      <c r="EW27" s="28">
        <f t="shared" si="222"/>
        <v>0</v>
      </c>
      <c r="EX27" s="28">
        <f t="shared" si="222"/>
        <v>0</v>
      </c>
      <c r="EY27" s="28">
        <f t="shared" si="222"/>
        <v>0</v>
      </c>
      <c r="EZ27" s="28">
        <f t="shared" si="222"/>
        <v>0</v>
      </c>
      <c r="FA27" s="28">
        <f t="shared" si="222"/>
        <v>0</v>
      </c>
      <c r="FB27" s="28">
        <f t="shared" si="222"/>
        <v>0</v>
      </c>
      <c r="FC27" s="28">
        <f t="shared" si="222"/>
        <v>0</v>
      </c>
      <c r="FD27" s="28">
        <f t="shared" si="222"/>
        <v>0</v>
      </c>
      <c r="FE27" s="114"/>
      <c r="FF27" s="28">
        <f t="shared" si="222"/>
        <v>0</v>
      </c>
      <c r="FG27" s="28">
        <f t="shared" si="222"/>
        <v>0</v>
      </c>
      <c r="FH27" s="28">
        <f t="shared" si="222"/>
        <v>0</v>
      </c>
      <c r="FI27" s="28">
        <f t="shared" si="222"/>
        <v>0</v>
      </c>
      <c r="FJ27" s="28">
        <f t="shared" si="222"/>
        <v>0</v>
      </c>
      <c r="FK27" s="28">
        <f t="shared" si="222"/>
        <v>260543</v>
      </c>
      <c r="FL27" s="28">
        <f t="shared" si="222"/>
        <v>0</v>
      </c>
      <c r="FM27" s="28">
        <f t="shared" si="222"/>
        <v>0</v>
      </c>
      <c r="FN27" s="28">
        <f t="shared" si="222"/>
        <v>0</v>
      </c>
      <c r="FO27" s="28">
        <f t="shared" si="222"/>
        <v>0</v>
      </c>
      <c r="FP27" s="28">
        <f t="shared" si="222"/>
        <v>0</v>
      </c>
      <c r="FQ27" s="28">
        <f t="shared" si="222"/>
        <v>0</v>
      </c>
      <c r="FR27" s="28">
        <f t="shared" si="222"/>
        <v>0</v>
      </c>
      <c r="FS27" s="28">
        <f t="shared" si="222"/>
        <v>0</v>
      </c>
      <c r="FT27" s="28">
        <f t="shared" si="222"/>
        <v>0</v>
      </c>
      <c r="FU27" s="28">
        <f t="shared" si="222"/>
        <v>0</v>
      </c>
      <c r="FV27" s="28">
        <f t="shared" si="222"/>
        <v>0</v>
      </c>
      <c r="FW27" s="28">
        <f t="shared" si="222"/>
        <v>0</v>
      </c>
      <c r="FX27" s="28">
        <f t="shared" si="222"/>
        <v>0</v>
      </c>
      <c r="FY27" s="28">
        <f t="shared" si="222"/>
        <v>635690.6</v>
      </c>
      <c r="FZ27" s="28">
        <f t="shared" si="222"/>
        <v>0</v>
      </c>
      <c r="GA27" s="28">
        <f t="shared" si="222"/>
        <v>0</v>
      </c>
      <c r="GB27" s="28">
        <f t="shared" si="222"/>
        <v>0</v>
      </c>
      <c r="GC27" s="28">
        <f t="shared" si="222"/>
        <v>0</v>
      </c>
      <c r="GD27" s="28">
        <f t="shared" si="222"/>
        <v>0</v>
      </c>
      <c r="GE27" s="28">
        <f t="shared" si="222"/>
        <v>0</v>
      </c>
      <c r="GF27" s="28">
        <f t="shared" si="222"/>
        <v>0</v>
      </c>
      <c r="GG27" s="28">
        <f t="shared" si="222"/>
        <v>0</v>
      </c>
      <c r="GH27" s="28">
        <f t="shared" si="222"/>
        <v>0</v>
      </c>
      <c r="GI27" s="28">
        <f t="shared" si="222"/>
        <v>0</v>
      </c>
      <c r="GJ27" s="28">
        <f t="shared" si="222"/>
        <v>0</v>
      </c>
      <c r="GK27" s="28">
        <f t="shared" si="222"/>
        <v>0</v>
      </c>
      <c r="GL27" s="28">
        <f t="shared" si="222"/>
        <v>0</v>
      </c>
      <c r="GM27" s="28">
        <f t="shared" si="222"/>
        <v>0</v>
      </c>
      <c r="GN27" s="28">
        <f t="shared" si="222"/>
        <v>375147.6</v>
      </c>
      <c r="GO27" s="28">
        <f t="shared" si="222"/>
        <v>0</v>
      </c>
      <c r="GP27" s="28">
        <f t="shared" si="222"/>
        <v>0</v>
      </c>
      <c r="GQ27" s="28">
        <f t="shared" si="222"/>
        <v>0</v>
      </c>
      <c r="GR27" s="28">
        <f t="shared" si="222"/>
        <v>0</v>
      </c>
      <c r="GS27" s="28">
        <f t="shared" si="222"/>
        <v>0</v>
      </c>
      <c r="GT27" s="28">
        <f t="shared" ref="GT27:HP27" si="223">GT28+GT29</f>
        <v>0</v>
      </c>
      <c r="GU27" s="28">
        <f t="shared" si="223"/>
        <v>0</v>
      </c>
      <c r="GV27" s="28">
        <f t="shared" si="223"/>
        <v>0</v>
      </c>
      <c r="GW27" s="114"/>
      <c r="GX27" s="28">
        <f t="shared" si="223"/>
        <v>0</v>
      </c>
      <c r="GY27" s="28">
        <f t="shared" si="223"/>
        <v>0</v>
      </c>
      <c r="GZ27" s="28">
        <f t="shared" si="223"/>
        <v>0</v>
      </c>
      <c r="HA27" s="28">
        <f t="shared" si="223"/>
        <v>0</v>
      </c>
      <c r="HB27" s="28">
        <f t="shared" si="223"/>
        <v>0</v>
      </c>
      <c r="HC27" s="28">
        <f t="shared" si="223"/>
        <v>260543</v>
      </c>
      <c r="HD27" s="28">
        <f t="shared" si="223"/>
        <v>0</v>
      </c>
      <c r="HE27" s="28">
        <f t="shared" si="223"/>
        <v>0</v>
      </c>
      <c r="HF27" s="28">
        <f t="shared" si="223"/>
        <v>0</v>
      </c>
      <c r="HG27" s="28">
        <f t="shared" si="223"/>
        <v>0</v>
      </c>
      <c r="HH27" s="28">
        <f t="shared" si="223"/>
        <v>0</v>
      </c>
      <c r="HI27" s="28">
        <f t="shared" si="223"/>
        <v>0</v>
      </c>
      <c r="HJ27" s="28">
        <f t="shared" si="223"/>
        <v>0</v>
      </c>
      <c r="HK27" s="28">
        <f t="shared" si="223"/>
        <v>0</v>
      </c>
      <c r="HL27" s="28">
        <f t="shared" si="223"/>
        <v>0</v>
      </c>
      <c r="HM27" s="28">
        <f t="shared" si="223"/>
        <v>0</v>
      </c>
      <c r="HN27" s="28">
        <f t="shared" si="223"/>
        <v>0</v>
      </c>
      <c r="HO27" s="28">
        <f t="shared" si="223"/>
        <v>0</v>
      </c>
      <c r="HP27" s="28">
        <f t="shared" si="223"/>
        <v>0</v>
      </c>
    </row>
    <row r="28" spans="1:224" ht="44.25" customHeight="1" x14ac:dyDescent="0.25">
      <c r="A28" s="249"/>
      <c r="B28" s="8">
        <v>11001</v>
      </c>
      <c r="C28" s="91" t="s">
        <v>79</v>
      </c>
      <c r="D28" s="79">
        <f>SUM(E28:AW28)</f>
        <v>374830.71799999999</v>
      </c>
      <c r="E28" s="10"/>
      <c r="F28" s="4"/>
      <c r="G28" s="4"/>
      <c r="H28" s="4"/>
      <c r="I28" s="4"/>
      <c r="J28" s="4"/>
      <c r="K28" s="4"/>
      <c r="L28" s="4"/>
      <c r="M28" s="7"/>
      <c r="N28" s="4"/>
      <c r="O28" s="4"/>
      <c r="P28" s="4"/>
      <c r="Q28" s="4"/>
      <c r="R28" s="7"/>
      <c r="S28" s="180">
        <v>374830.71799999999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7"/>
      <c r="AJ28" s="7"/>
      <c r="AK28" s="4"/>
      <c r="AL28" s="7"/>
      <c r="AM28" s="4"/>
      <c r="AN28" s="7"/>
      <c r="AO28" s="7"/>
      <c r="AP28" s="4"/>
      <c r="AQ28" s="4"/>
      <c r="AR28" s="4"/>
      <c r="AS28" s="4"/>
      <c r="AT28" s="4"/>
      <c r="AU28" s="4"/>
      <c r="AV28" s="4"/>
      <c r="AW28" s="4"/>
      <c r="AX28" s="28">
        <f>SUM(AY28:CN28)</f>
        <v>375053.4</v>
      </c>
      <c r="AY28" s="4"/>
      <c r="AZ28" s="4"/>
      <c r="BA28" s="4"/>
      <c r="BB28" s="4"/>
      <c r="BC28" s="4"/>
      <c r="BD28" s="4"/>
      <c r="BE28" s="4"/>
      <c r="BF28" s="4"/>
      <c r="BG28" s="7"/>
      <c r="BH28" s="4"/>
      <c r="BI28" s="4"/>
      <c r="BJ28" s="4"/>
      <c r="BK28" s="4"/>
      <c r="BL28" s="7"/>
      <c r="BM28" s="4">
        <v>375053.4</v>
      </c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7"/>
      <c r="CD28" s="4"/>
      <c r="CE28" s="4"/>
      <c r="CF28" s="7"/>
      <c r="CG28" s="4"/>
      <c r="CH28" s="4"/>
      <c r="CI28" s="4"/>
      <c r="CJ28" s="4"/>
      <c r="CK28" s="4"/>
      <c r="CL28" s="4"/>
      <c r="CM28" s="4"/>
      <c r="CN28" s="4"/>
      <c r="CO28" s="28">
        <f>SUM(CP28:EF28)</f>
        <v>375147.6</v>
      </c>
      <c r="CP28" s="4"/>
      <c r="CQ28" s="4"/>
      <c r="CR28" s="4"/>
      <c r="CS28" s="4"/>
      <c r="CT28" s="4"/>
      <c r="CU28" s="4"/>
      <c r="CV28" s="4"/>
      <c r="CW28" s="4"/>
      <c r="CX28" s="7"/>
      <c r="CY28" s="4"/>
      <c r="CZ28" s="4"/>
      <c r="DA28" s="4"/>
      <c r="DB28" s="4"/>
      <c r="DC28" s="7"/>
      <c r="DD28" s="4">
        <v>375147.6</v>
      </c>
      <c r="DE28" s="4"/>
      <c r="DF28" s="4"/>
      <c r="DG28" s="4"/>
      <c r="DH28" s="4"/>
      <c r="DI28" s="4"/>
      <c r="DJ28" s="4"/>
      <c r="DK28" s="4"/>
      <c r="DL28" s="4"/>
      <c r="DM28" s="7"/>
      <c r="DN28" s="4"/>
      <c r="DO28" s="4"/>
      <c r="DP28" s="4"/>
      <c r="DQ28" s="4"/>
      <c r="DR28" s="4"/>
      <c r="DS28" s="4"/>
      <c r="DT28" s="4"/>
      <c r="DU28" s="7"/>
      <c r="DV28" s="4"/>
      <c r="DW28" s="4"/>
      <c r="DX28" s="7"/>
      <c r="DY28" s="4"/>
      <c r="DZ28" s="4"/>
      <c r="EA28" s="4"/>
      <c r="EB28" s="4"/>
      <c r="EC28" s="4"/>
      <c r="ED28" s="4"/>
      <c r="EE28" s="4"/>
      <c r="EF28" s="4"/>
      <c r="EG28" s="28">
        <f>SUM(EH28:FX28)</f>
        <v>375147.6</v>
      </c>
      <c r="EH28" s="4"/>
      <c r="EI28" s="4"/>
      <c r="EJ28" s="4"/>
      <c r="EK28" s="4"/>
      <c r="EL28" s="4"/>
      <c r="EM28" s="4"/>
      <c r="EN28" s="4"/>
      <c r="EO28" s="4"/>
      <c r="EP28" s="7"/>
      <c r="EQ28" s="4"/>
      <c r="ER28" s="4"/>
      <c r="ES28" s="4"/>
      <c r="ET28" s="4"/>
      <c r="EU28" s="7"/>
      <c r="EV28" s="4">
        <v>375147.6</v>
      </c>
      <c r="EW28" s="4"/>
      <c r="EX28" s="4"/>
      <c r="EY28" s="4"/>
      <c r="EZ28" s="4"/>
      <c r="FA28" s="4"/>
      <c r="FB28" s="4"/>
      <c r="FC28" s="4"/>
      <c r="FD28" s="4"/>
      <c r="FE28" s="7"/>
      <c r="FF28" s="4"/>
      <c r="FG28" s="4"/>
      <c r="FH28" s="4"/>
      <c r="FI28" s="4"/>
      <c r="FJ28" s="4"/>
      <c r="FK28" s="4"/>
      <c r="FL28" s="4"/>
      <c r="FM28" s="7"/>
      <c r="FN28" s="4"/>
      <c r="FO28" s="4"/>
      <c r="FP28" s="7"/>
      <c r="FQ28" s="4"/>
      <c r="FR28" s="4"/>
      <c r="FS28" s="4"/>
      <c r="FT28" s="4"/>
      <c r="FU28" s="4"/>
      <c r="FV28" s="4"/>
      <c r="FW28" s="4"/>
      <c r="FX28" s="4"/>
      <c r="FY28" s="28">
        <f>SUM(FZ28:HP28)</f>
        <v>375147.6</v>
      </c>
      <c r="FZ28" s="4"/>
      <c r="GA28" s="4"/>
      <c r="GB28" s="4"/>
      <c r="GC28" s="4"/>
      <c r="GD28" s="4"/>
      <c r="GE28" s="4"/>
      <c r="GF28" s="4"/>
      <c r="GG28" s="4"/>
      <c r="GH28" s="7"/>
      <c r="GI28" s="4"/>
      <c r="GJ28" s="4"/>
      <c r="GK28" s="4"/>
      <c r="GL28" s="4"/>
      <c r="GM28" s="7"/>
      <c r="GN28" s="4">
        <v>375147.6</v>
      </c>
      <c r="GO28" s="4"/>
      <c r="GP28" s="4"/>
      <c r="GQ28" s="4"/>
      <c r="GR28" s="4"/>
      <c r="GS28" s="4"/>
      <c r="GT28" s="4"/>
      <c r="GU28" s="4"/>
      <c r="GV28" s="4"/>
      <c r="GW28" s="7"/>
      <c r="GX28" s="4"/>
      <c r="GY28" s="4"/>
      <c r="GZ28" s="4"/>
      <c r="HA28" s="4"/>
      <c r="HB28" s="4"/>
      <c r="HC28" s="4"/>
      <c r="HD28" s="4"/>
      <c r="HE28" s="7"/>
      <c r="HF28" s="4"/>
      <c r="HG28" s="4"/>
      <c r="HH28" s="7"/>
      <c r="HI28" s="4"/>
      <c r="HJ28" s="4"/>
      <c r="HK28" s="4"/>
      <c r="HL28" s="4"/>
      <c r="HM28" s="4"/>
      <c r="HN28" s="4"/>
      <c r="HO28" s="4"/>
      <c r="HP28" s="4"/>
    </row>
    <row r="29" spans="1:224" ht="44.25" customHeight="1" x14ac:dyDescent="0.25">
      <c r="A29" s="249"/>
      <c r="B29" s="8">
        <v>11002</v>
      </c>
      <c r="C29" s="9" t="s">
        <v>81</v>
      </c>
      <c r="D29" s="79">
        <f>SUM(E29:AW29)</f>
        <v>260543</v>
      </c>
      <c r="E29" s="10"/>
      <c r="F29" s="4"/>
      <c r="G29" s="4"/>
      <c r="H29" s="4"/>
      <c r="I29" s="4"/>
      <c r="J29" s="4"/>
      <c r="K29" s="4"/>
      <c r="L29" s="4"/>
      <c r="M29" s="7"/>
      <c r="N29" s="4"/>
      <c r="O29" s="4"/>
      <c r="P29" s="4"/>
      <c r="Q29" s="4"/>
      <c r="R29" s="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v>260543</v>
      </c>
      <c r="AH29" s="4"/>
      <c r="AI29" s="7"/>
      <c r="AJ29" s="7"/>
      <c r="AK29" s="4"/>
      <c r="AL29" s="7"/>
      <c r="AM29" s="4"/>
      <c r="AN29" s="7"/>
      <c r="AO29" s="7"/>
      <c r="AP29" s="4"/>
      <c r="AQ29" s="4"/>
      <c r="AR29" s="4"/>
      <c r="AS29" s="4"/>
      <c r="AT29" s="4"/>
      <c r="AU29" s="4"/>
      <c r="AV29" s="4"/>
      <c r="AW29" s="4"/>
      <c r="AX29" s="28">
        <f>SUM(AY29:CN29)</f>
        <v>260543</v>
      </c>
      <c r="AY29" s="4"/>
      <c r="AZ29" s="4"/>
      <c r="BA29" s="4"/>
      <c r="BB29" s="4"/>
      <c r="BC29" s="4"/>
      <c r="BD29" s="4"/>
      <c r="BE29" s="4"/>
      <c r="BF29" s="4"/>
      <c r="BG29" s="7"/>
      <c r="BH29" s="4"/>
      <c r="BI29" s="4"/>
      <c r="BJ29" s="4"/>
      <c r="BK29" s="4"/>
      <c r="BL29" s="7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>
        <v>260543</v>
      </c>
      <c r="CB29" s="4"/>
      <c r="CC29" s="7"/>
      <c r="CD29" s="4"/>
      <c r="CE29" s="4"/>
      <c r="CF29" s="7"/>
      <c r="CG29" s="4"/>
      <c r="CH29" s="4"/>
      <c r="CI29" s="4"/>
      <c r="CJ29" s="4"/>
      <c r="CK29" s="4"/>
      <c r="CL29" s="4"/>
      <c r="CM29" s="4"/>
      <c r="CN29" s="4"/>
      <c r="CO29" s="28">
        <f>SUM(CP29:EF29)</f>
        <v>260543</v>
      </c>
      <c r="CP29" s="4"/>
      <c r="CQ29" s="4"/>
      <c r="CR29" s="4"/>
      <c r="CS29" s="4"/>
      <c r="CT29" s="4"/>
      <c r="CU29" s="4"/>
      <c r="CV29" s="4"/>
      <c r="CW29" s="4"/>
      <c r="CX29" s="7"/>
      <c r="CY29" s="4"/>
      <c r="CZ29" s="4"/>
      <c r="DA29" s="4"/>
      <c r="DB29" s="4"/>
      <c r="DC29" s="7"/>
      <c r="DD29" s="4"/>
      <c r="DE29" s="4"/>
      <c r="DF29" s="4"/>
      <c r="DG29" s="4"/>
      <c r="DH29" s="4"/>
      <c r="DI29" s="4"/>
      <c r="DJ29" s="4"/>
      <c r="DK29" s="4"/>
      <c r="DL29" s="4"/>
      <c r="DM29" s="7"/>
      <c r="DN29" s="4"/>
      <c r="DO29" s="4"/>
      <c r="DP29" s="4"/>
      <c r="DQ29" s="4"/>
      <c r="DR29" s="4"/>
      <c r="DS29" s="4">
        <v>260543</v>
      </c>
      <c r="DT29" s="4"/>
      <c r="DU29" s="7"/>
      <c r="DV29" s="4"/>
      <c r="DW29" s="4"/>
      <c r="DX29" s="7"/>
      <c r="DY29" s="4"/>
      <c r="DZ29" s="4"/>
      <c r="EA29" s="4"/>
      <c r="EB29" s="4"/>
      <c r="EC29" s="4"/>
      <c r="ED29" s="4"/>
      <c r="EE29" s="4"/>
      <c r="EF29" s="4"/>
      <c r="EG29" s="28">
        <f>SUM(EH29:FX29)</f>
        <v>260543</v>
      </c>
      <c r="EH29" s="4"/>
      <c r="EI29" s="4"/>
      <c r="EJ29" s="4"/>
      <c r="EK29" s="4"/>
      <c r="EL29" s="4"/>
      <c r="EM29" s="4"/>
      <c r="EN29" s="4"/>
      <c r="EO29" s="4"/>
      <c r="EP29" s="7"/>
      <c r="EQ29" s="4"/>
      <c r="ER29" s="4"/>
      <c r="ES29" s="4"/>
      <c r="ET29" s="4"/>
      <c r="EU29" s="7"/>
      <c r="EV29" s="4"/>
      <c r="EW29" s="4"/>
      <c r="EX29" s="4"/>
      <c r="EY29" s="4"/>
      <c r="EZ29" s="4"/>
      <c r="FA29" s="4"/>
      <c r="FB29" s="4"/>
      <c r="FC29" s="4"/>
      <c r="FD29" s="4"/>
      <c r="FE29" s="7"/>
      <c r="FF29" s="4"/>
      <c r="FG29" s="4"/>
      <c r="FH29" s="4"/>
      <c r="FI29" s="4"/>
      <c r="FJ29" s="4"/>
      <c r="FK29" s="4">
        <v>260543</v>
      </c>
      <c r="FL29" s="4"/>
      <c r="FM29" s="7"/>
      <c r="FN29" s="4"/>
      <c r="FO29" s="4"/>
      <c r="FP29" s="7"/>
      <c r="FQ29" s="4"/>
      <c r="FR29" s="4"/>
      <c r="FS29" s="4"/>
      <c r="FT29" s="4"/>
      <c r="FU29" s="4"/>
      <c r="FV29" s="4"/>
      <c r="FW29" s="4"/>
      <c r="FX29" s="4"/>
      <c r="FY29" s="28">
        <f>SUM(FZ29:HP29)</f>
        <v>260543</v>
      </c>
      <c r="FZ29" s="4"/>
      <c r="GA29" s="4"/>
      <c r="GB29" s="4"/>
      <c r="GC29" s="4"/>
      <c r="GD29" s="4"/>
      <c r="GE29" s="4"/>
      <c r="GF29" s="4"/>
      <c r="GG29" s="4"/>
      <c r="GH29" s="7"/>
      <c r="GI29" s="4"/>
      <c r="GJ29" s="4"/>
      <c r="GK29" s="4"/>
      <c r="GL29" s="4"/>
      <c r="GM29" s="7"/>
      <c r="GN29" s="4"/>
      <c r="GO29" s="4"/>
      <c r="GP29" s="4"/>
      <c r="GQ29" s="4"/>
      <c r="GR29" s="4"/>
      <c r="GS29" s="4"/>
      <c r="GT29" s="4"/>
      <c r="GU29" s="4"/>
      <c r="GV29" s="4"/>
      <c r="GW29" s="7"/>
      <c r="GX29" s="4"/>
      <c r="GY29" s="4"/>
      <c r="GZ29" s="4"/>
      <c r="HA29" s="4"/>
      <c r="HB29" s="4"/>
      <c r="HC29" s="4">
        <v>260543</v>
      </c>
      <c r="HD29" s="4"/>
      <c r="HE29" s="7"/>
      <c r="HF29" s="4"/>
      <c r="HG29" s="4"/>
      <c r="HH29" s="7"/>
      <c r="HI29" s="4"/>
      <c r="HJ29" s="4"/>
      <c r="HK29" s="4"/>
      <c r="HL29" s="4"/>
      <c r="HM29" s="4"/>
      <c r="HN29" s="4"/>
      <c r="HO29" s="4"/>
      <c r="HP29" s="4"/>
    </row>
    <row r="30" spans="1:224" ht="44.25" customHeight="1" x14ac:dyDescent="0.25">
      <c r="A30" s="249">
        <v>1149</v>
      </c>
      <c r="B30" s="29"/>
      <c r="C30" s="30" t="s">
        <v>82</v>
      </c>
      <c r="D30" s="79">
        <f>D31+D32+D33</f>
        <v>503831.83100000001</v>
      </c>
      <c r="E30" s="28">
        <f>E31+E32+E33</f>
        <v>0</v>
      </c>
      <c r="F30" s="28">
        <f>F31+F32+F33</f>
        <v>0</v>
      </c>
      <c r="G30" s="28">
        <f>G31+G32+G33</f>
        <v>0</v>
      </c>
      <c r="H30" s="28">
        <f>H31+H32+H33</f>
        <v>0</v>
      </c>
      <c r="I30" s="28">
        <f t="shared" ref="I30:Q30" si="224">I31+I32+I33</f>
        <v>0</v>
      </c>
      <c r="J30" s="28">
        <f t="shared" si="224"/>
        <v>0</v>
      </c>
      <c r="K30" s="28">
        <f t="shared" si="224"/>
        <v>0</v>
      </c>
      <c r="L30" s="28">
        <f t="shared" si="224"/>
        <v>0</v>
      </c>
      <c r="M30" s="28">
        <f t="shared" si="224"/>
        <v>0</v>
      </c>
      <c r="N30" s="28">
        <f t="shared" si="224"/>
        <v>0</v>
      </c>
      <c r="O30" s="28">
        <f t="shared" si="224"/>
        <v>0</v>
      </c>
      <c r="P30" s="28">
        <f t="shared" si="224"/>
        <v>0</v>
      </c>
      <c r="Q30" s="28">
        <f t="shared" si="224"/>
        <v>0</v>
      </c>
      <c r="R30" s="28">
        <f t="shared" ref="R30" si="225">R31+R32+R33</f>
        <v>0</v>
      </c>
      <c r="S30" s="28">
        <f t="shared" ref="S30" si="226">S31+S32+S33</f>
        <v>0</v>
      </c>
      <c r="T30" s="28">
        <f t="shared" ref="T30" si="227">T31+T32+T33</f>
        <v>0</v>
      </c>
      <c r="U30" s="28">
        <f t="shared" ref="U30" si="228">U31+U32+U33</f>
        <v>0</v>
      </c>
      <c r="V30" s="28">
        <f t="shared" ref="V30" si="229">V31+V32+V33</f>
        <v>0</v>
      </c>
      <c r="W30" s="28">
        <f t="shared" ref="W30" si="230">W31+W32+W33</f>
        <v>0</v>
      </c>
      <c r="X30" s="28">
        <f t="shared" ref="X30" si="231">X31+X32+X33</f>
        <v>0</v>
      </c>
      <c r="Y30" s="28">
        <f t="shared" ref="Y30" si="232">Y31+Y32+Y33</f>
        <v>0</v>
      </c>
      <c r="Z30" s="28">
        <f t="shared" ref="Z30" si="233">Z31+Z32+Z33</f>
        <v>0</v>
      </c>
      <c r="AA30" s="28">
        <f t="shared" ref="AA30" si="234">AA31+AA32+AA33</f>
        <v>0</v>
      </c>
      <c r="AB30" s="28">
        <f t="shared" ref="AB30" si="235">AB31+AB32+AB33</f>
        <v>0</v>
      </c>
      <c r="AC30" s="28">
        <f t="shared" ref="AC30" si="236">AC31+AC32+AC33</f>
        <v>0</v>
      </c>
      <c r="AD30" s="28">
        <f t="shared" ref="AD30" si="237">AD31+AD32+AD33</f>
        <v>0</v>
      </c>
      <c r="AE30" s="28">
        <f t="shared" ref="AE30" si="238">AE31+AE32+AE33</f>
        <v>0</v>
      </c>
      <c r="AF30" s="28">
        <f t="shared" ref="AF30" si="239">AF31+AF32+AF33</f>
        <v>0</v>
      </c>
      <c r="AG30" s="28">
        <f>AG31+AG32+AG33</f>
        <v>442729.7</v>
      </c>
      <c r="AH30" s="28">
        <f>AH31+AH32+AH33</f>
        <v>0</v>
      </c>
      <c r="AI30" s="28">
        <f t="shared" ref="AI30:AW30" si="240">AI31+AI32+AI33</f>
        <v>0</v>
      </c>
      <c r="AJ30" s="28">
        <f t="shared" si="240"/>
        <v>61102.131000000001</v>
      </c>
      <c r="AK30" s="28">
        <f t="shared" si="240"/>
        <v>0</v>
      </c>
      <c r="AL30" s="28">
        <f t="shared" si="240"/>
        <v>0</v>
      </c>
      <c r="AM30" s="28">
        <f t="shared" si="240"/>
        <v>0</v>
      </c>
      <c r="AN30" s="28">
        <f t="shared" si="240"/>
        <v>0</v>
      </c>
      <c r="AO30" s="28">
        <f t="shared" si="240"/>
        <v>0</v>
      </c>
      <c r="AP30" s="28">
        <f t="shared" si="240"/>
        <v>0</v>
      </c>
      <c r="AQ30" s="28">
        <f t="shared" si="240"/>
        <v>0</v>
      </c>
      <c r="AR30" s="28">
        <f t="shared" si="240"/>
        <v>0</v>
      </c>
      <c r="AS30" s="28">
        <f t="shared" si="240"/>
        <v>0</v>
      </c>
      <c r="AT30" s="28">
        <f t="shared" si="240"/>
        <v>0</v>
      </c>
      <c r="AU30" s="28">
        <f t="shared" si="240"/>
        <v>0</v>
      </c>
      <c r="AV30" s="28">
        <f t="shared" si="240"/>
        <v>0</v>
      </c>
      <c r="AW30" s="28">
        <f t="shared" si="240"/>
        <v>0</v>
      </c>
      <c r="AX30" s="28">
        <f>AX31+AX32+AX33</f>
        <v>479635.7</v>
      </c>
      <c r="AY30" s="28">
        <f>AY31+AY32+AY33</f>
        <v>0</v>
      </c>
      <c r="AZ30" s="28">
        <f t="shared" ref="AZ30:BZ30" si="241">AZ31+AZ32+AZ33</f>
        <v>0</v>
      </c>
      <c r="BA30" s="28">
        <f t="shared" si="241"/>
        <v>0</v>
      </c>
      <c r="BB30" s="28">
        <f t="shared" si="241"/>
        <v>0</v>
      </c>
      <c r="BC30" s="28">
        <f t="shared" si="241"/>
        <v>0</v>
      </c>
      <c r="BD30" s="28">
        <f t="shared" si="241"/>
        <v>0</v>
      </c>
      <c r="BE30" s="28">
        <f t="shared" si="241"/>
        <v>0</v>
      </c>
      <c r="BF30" s="28">
        <f t="shared" si="241"/>
        <v>0</v>
      </c>
      <c r="BG30" s="28">
        <f t="shared" si="241"/>
        <v>0</v>
      </c>
      <c r="BH30" s="28">
        <f t="shared" si="241"/>
        <v>0</v>
      </c>
      <c r="BI30" s="28">
        <f t="shared" si="241"/>
        <v>0</v>
      </c>
      <c r="BJ30" s="28">
        <f t="shared" si="241"/>
        <v>0</v>
      </c>
      <c r="BK30" s="28">
        <f t="shared" si="241"/>
        <v>0</v>
      </c>
      <c r="BL30" s="28">
        <f t="shared" si="241"/>
        <v>0</v>
      </c>
      <c r="BM30" s="28">
        <f t="shared" si="241"/>
        <v>0</v>
      </c>
      <c r="BN30" s="28">
        <f t="shared" si="241"/>
        <v>0</v>
      </c>
      <c r="BO30" s="28">
        <f t="shared" si="241"/>
        <v>0</v>
      </c>
      <c r="BP30" s="28">
        <f t="shared" si="241"/>
        <v>0</v>
      </c>
      <c r="BQ30" s="28">
        <f t="shared" si="241"/>
        <v>0</v>
      </c>
      <c r="BR30" s="28">
        <f t="shared" si="241"/>
        <v>0</v>
      </c>
      <c r="BS30" s="28">
        <f t="shared" si="241"/>
        <v>0</v>
      </c>
      <c r="BT30" s="28">
        <f t="shared" si="241"/>
        <v>0</v>
      </c>
      <c r="BU30" s="28">
        <f t="shared" si="241"/>
        <v>0</v>
      </c>
      <c r="BV30" s="28">
        <f t="shared" si="241"/>
        <v>0</v>
      </c>
      <c r="BW30" s="28">
        <f t="shared" si="241"/>
        <v>0</v>
      </c>
      <c r="BX30" s="28">
        <f t="shared" si="241"/>
        <v>0</v>
      </c>
      <c r="BY30" s="28">
        <f t="shared" si="241"/>
        <v>0</v>
      </c>
      <c r="BZ30" s="28">
        <f t="shared" si="241"/>
        <v>0</v>
      </c>
      <c r="CA30" s="28">
        <f>CA31+CA32+CA33</f>
        <v>435189.7</v>
      </c>
      <c r="CB30" s="28">
        <f>CB31+CB32+CB33</f>
        <v>0</v>
      </c>
      <c r="CC30" s="28">
        <f t="shared" ref="CC30:CN30" si="242">CC31+CC32+CC33</f>
        <v>44446</v>
      </c>
      <c r="CD30" s="28">
        <f t="shared" si="242"/>
        <v>0</v>
      </c>
      <c r="CE30" s="28">
        <f t="shared" si="242"/>
        <v>0</v>
      </c>
      <c r="CF30" s="28">
        <f t="shared" si="242"/>
        <v>0</v>
      </c>
      <c r="CG30" s="28">
        <f t="shared" si="242"/>
        <v>0</v>
      </c>
      <c r="CH30" s="28">
        <f t="shared" si="242"/>
        <v>0</v>
      </c>
      <c r="CI30" s="28">
        <f t="shared" si="242"/>
        <v>0</v>
      </c>
      <c r="CJ30" s="28">
        <f t="shared" si="242"/>
        <v>0</v>
      </c>
      <c r="CK30" s="28">
        <f t="shared" si="242"/>
        <v>0</v>
      </c>
      <c r="CL30" s="28">
        <f t="shared" si="242"/>
        <v>0</v>
      </c>
      <c r="CM30" s="28">
        <f t="shared" si="242"/>
        <v>0</v>
      </c>
      <c r="CN30" s="28">
        <f t="shared" si="242"/>
        <v>0</v>
      </c>
      <c r="CO30" s="28">
        <f>CO31+CO32+CO33</f>
        <v>543814.39999999991</v>
      </c>
      <c r="CP30" s="28">
        <f>CP31+CP32+CP33</f>
        <v>0</v>
      </c>
      <c r="CQ30" s="28">
        <f t="shared" ref="CQ30:DR30" si="243">CQ31+CQ32+CQ33</f>
        <v>0</v>
      </c>
      <c r="CR30" s="28">
        <f t="shared" si="243"/>
        <v>0</v>
      </c>
      <c r="CS30" s="28">
        <f t="shared" si="243"/>
        <v>0</v>
      </c>
      <c r="CT30" s="28">
        <f t="shared" si="243"/>
        <v>0</v>
      </c>
      <c r="CU30" s="28">
        <f t="shared" si="243"/>
        <v>0</v>
      </c>
      <c r="CV30" s="28">
        <f t="shared" si="243"/>
        <v>0</v>
      </c>
      <c r="CW30" s="28">
        <f t="shared" si="243"/>
        <v>0</v>
      </c>
      <c r="CX30" s="28">
        <f t="shared" si="243"/>
        <v>0</v>
      </c>
      <c r="CY30" s="28">
        <f t="shared" si="243"/>
        <v>0</v>
      </c>
      <c r="CZ30" s="28">
        <f t="shared" si="243"/>
        <v>0</v>
      </c>
      <c r="DA30" s="28">
        <f t="shared" si="243"/>
        <v>0</v>
      </c>
      <c r="DB30" s="28">
        <f t="shared" si="243"/>
        <v>0</v>
      </c>
      <c r="DC30" s="28">
        <f t="shared" si="243"/>
        <v>0</v>
      </c>
      <c r="DD30" s="28">
        <f t="shared" si="243"/>
        <v>0</v>
      </c>
      <c r="DE30" s="28">
        <f t="shared" si="243"/>
        <v>0</v>
      </c>
      <c r="DF30" s="28">
        <f t="shared" si="243"/>
        <v>0</v>
      </c>
      <c r="DG30" s="28">
        <f t="shared" si="243"/>
        <v>0</v>
      </c>
      <c r="DH30" s="28">
        <f t="shared" si="243"/>
        <v>0</v>
      </c>
      <c r="DI30" s="28">
        <f t="shared" si="243"/>
        <v>0</v>
      </c>
      <c r="DJ30" s="28">
        <f t="shared" si="243"/>
        <v>0</v>
      </c>
      <c r="DK30" s="28">
        <f t="shared" si="243"/>
        <v>0</v>
      </c>
      <c r="DL30" s="28">
        <f t="shared" si="243"/>
        <v>0</v>
      </c>
      <c r="DM30" s="28">
        <f t="shared" si="243"/>
        <v>0</v>
      </c>
      <c r="DN30" s="28">
        <f t="shared" si="243"/>
        <v>0</v>
      </c>
      <c r="DO30" s="28">
        <f t="shared" si="243"/>
        <v>0</v>
      </c>
      <c r="DP30" s="28">
        <f t="shared" si="243"/>
        <v>0</v>
      </c>
      <c r="DQ30" s="28">
        <f t="shared" si="243"/>
        <v>0</v>
      </c>
      <c r="DR30" s="28">
        <f t="shared" si="243"/>
        <v>0</v>
      </c>
      <c r="DS30" s="28">
        <f>DS31+DS32+DS33</f>
        <v>477145.39999999997</v>
      </c>
      <c r="DT30" s="28">
        <f>DT31+DT32+DT33</f>
        <v>0</v>
      </c>
      <c r="DU30" s="28">
        <f t="shared" ref="DU30:EF30" si="244">DU31+DU32+DU33</f>
        <v>66669</v>
      </c>
      <c r="DV30" s="28">
        <f t="shared" si="244"/>
        <v>0</v>
      </c>
      <c r="DW30" s="28">
        <f t="shared" si="244"/>
        <v>0</v>
      </c>
      <c r="DX30" s="28">
        <f t="shared" si="244"/>
        <v>0</v>
      </c>
      <c r="DY30" s="28">
        <f t="shared" si="244"/>
        <v>0</v>
      </c>
      <c r="DZ30" s="28">
        <f t="shared" si="244"/>
        <v>0</v>
      </c>
      <c r="EA30" s="28">
        <f t="shared" si="244"/>
        <v>0</v>
      </c>
      <c r="EB30" s="28">
        <f t="shared" si="244"/>
        <v>0</v>
      </c>
      <c r="EC30" s="28">
        <f t="shared" si="244"/>
        <v>0</v>
      </c>
      <c r="ED30" s="28">
        <f t="shared" si="244"/>
        <v>0</v>
      </c>
      <c r="EE30" s="28">
        <f t="shared" si="244"/>
        <v>0</v>
      </c>
      <c r="EF30" s="28">
        <f t="shared" si="244"/>
        <v>0</v>
      </c>
      <c r="EG30" s="28">
        <f>EG31+EG32+EG33</f>
        <v>543814.39999999991</v>
      </c>
      <c r="EH30" s="28">
        <f>EH31+EH32+EH33</f>
        <v>0</v>
      </c>
      <c r="EI30" s="28">
        <f t="shared" ref="EI30:FX30" si="245">EI31+EI32+EI33</f>
        <v>0</v>
      </c>
      <c r="EJ30" s="28">
        <f t="shared" si="245"/>
        <v>0</v>
      </c>
      <c r="EK30" s="28">
        <f t="shared" si="245"/>
        <v>0</v>
      </c>
      <c r="EL30" s="28">
        <f t="shared" si="245"/>
        <v>0</v>
      </c>
      <c r="EM30" s="28">
        <f t="shared" si="245"/>
        <v>0</v>
      </c>
      <c r="EN30" s="28">
        <f t="shared" si="245"/>
        <v>0</v>
      </c>
      <c r="EO30" s="28">
        <f t="shared" si="245"/>
        <v>0</v>
      </c>
      <c r="EP30" s="28">
        <f t="shared" si="245"/>
        <v>0</v>
      </c>
      <c r="EQ30" s="28">
        <f t="shared" si="245"/>
        <v>0</v>
      </c>
      <c r="ER30" s="28">
        <f t="shared" si="245"/>
        <v>0</v>
      </c>
      <c r="ES30" s="28">
        <f t="shared" si="245"/>
        <v>0</v>
      </c>
      <c r="ET30" s="28">
        <f t="shared" si="245"/>
        <v>0</v>
      </c>
      <c r="EU30" s="28">
        <f t="shared" si="245"/>
        <v>0</v>
      </c>
      <c r="EV30" s="28">
        <f t="shared" si="245"/>
        <v>0</v>
      </c>
      <c r="EW30" s="28">
        <f t="shared" si="245"/>
        <v>0</v>
      </c>
      <c r="EX30" s="28">
        <f t="shared" si="245"/>
        <v>0</v>
      </c>
      <c r="EY30" s="28">
        <f t="shared" si="245"/>
        <v>0</v>
      </c>
      <c r="EZ30" s="28">
        <f t="shared" si="245"/>
        <v>0</v>
      </c>
      <c r="FA30" s="28">
        <f t="shared" si="245"/>
        <v>0</v>
      </c>
      <c r="FB30" s="28">
        <f t="shared" si="245"/>
        <v>0</v>
      </c>
      <c r="FC30" s="28">
        <f t="shared" si="245"/>
        <v>0</v>
      </c>
      <c r="FD30" s="28">
        <f t="shared" si="245"/>
        <v>0</v>
      </c>
      <c r="FE30" s="28">
        <f t="shared" si="245"/>
        <v>0</v>
      </c>
      <c r="FF30" s="28">
        <f t="shared" si="245"/>
        <v>0</v>
      </c>
      <c r="FG30" s="28">
        <f t="shared" si="245"/>
        <v>0</v>
      </c>
      <c r="FH30" s="28">
        <f t="shared" si="245"/>
        <v>0</v>
      </c>
      <c r="FI30" s="28">
        <f t="shared" si="245"/>
        <v>0</v>
      </c>
      <c r="FJ30" s="28">
        <f t="shared" si="245"/>
        <v>0</v>
      </c>
      <c r="FK30" s="28">
        <f t="shared" si="245"/>
        <v>477145.39999999997</v>
      </c>
      <c r="FL30" s="28">
        <f t="shared" si="245"/>
        <v>0</v>
      </c>
      <c r="FM30" s="28">
        <f t="shared" si="245"/>
        <v>66669</v>
      </c>
      <c r="FN30" s="28">
        <f t="shared" si="245"/>
        <v>0</v>
      </c>
      <c r="FO30" s="28">
        <f t="shared" si="245"/>
        <v>0</v>
      </c>
      <c r="FP30" s="28">
        <f t="shared" si="245"/>
        <v>0</v>
      </c>
      <c r="FQ30" s="28">
        <f t="shared" si="245"/>
        <v>0</v>
      </c>
      <c r="FR30" s="28">
        <f t="shared" si="245"/>
        <v>0</v>
      </c>
      <c r="FS30" s="28">
        <f t="shared" si="245"/>
        <v>0</v>
      </c>
      <c r="FT30" s="28">
        <f t="shared" si="245"/>
        <v>0</v>
      </c>
      <c r="FU30" s="28">
        <f t="shared" si="245"/>
        <v>0</v>
      </c>
      <c r="FV30" s="28">
        <f t="shared" si="245"/>
        <v>0</v>
      </c>
      <c r="FW30" s="28">
        <f t="shared" si="245"/>
        <v>0</v>
      </c>
      <c r="FX30" s="28">
        <f t="shared" si="245"/>
        <v>0</v>
      </c>
      <c r="FY30" s="28">
        <f>FY31+FY32+FY33</f>
        <v>543814.39999999991</v>
      </c>
      <c r="FZ30" s="28">
        <f>FZ31+FZ32+FZ33</f>
        <v>0</v>
      </c>
      <c r="GA30" s="28">
        <f t="shared" ref="GA30:HL30" si="246">GA31+GA32+GA33</f>
        <v>0</v>
      </c>
      <c r="GB30" s="28">
        <f t="shared" si="246"/>
        <v>0</v>
      </c>
      <c r="GC30" s="28">
        <f t="shared" si="246"/>
        <v>0</v>
      </c>
      <c r="GD30" s="28">
        <f t="shared" si="246"/>
        <v>0</v>
      </c>
      <c r="GE30" s="28">
        <f t="shared" si="246"/>
        <v>0</v>
      </c>
      <c r="GF30" s="28">
        <f t="shared" si="246"/>
        <v>0</v>
      </c>
      <c r="GG30" s="28">
        <f t="shared" si="246"/>
        <v>0</v>
      </c>
      <c r="GH30" s="28">
        <f t="shared" si="246"/>
        <v>0</v>
      </c>
      <c r="GI30" s="28">
        <f t="shared" si="246"/>
        <v>0</v>
      </c>
      <c r="GJ30" s="28">
        <f t="shared" si="246"/>
        <v>0</v>
      </c>
      <c r="GK30" s="28">
        <f t="shared" si="246"/>
        <v>0</v>
      </c>
      <c r="GL30" s="28">
        <f t="shared" si="246"/>
        <v>0</v>
      </c>
      <c r="GM30" s="28">
        <f t="shared" si="246"/>
        <v>0</v>
      </c>
      <c r="GN30" s="28">
        <f t="shared" si="246"/>
        <v>0</v>
      </c>
      <c r="GO30" s="28">
        <f t="shared" si="246"/>
        <v>0</v>
      </c>
      <c r="GP30" s="28">
        <f t="shared" si="246"/>
        <v>0</v>
      </c>
      <c r="GQ30" s="28">
        <f t="shared" si="246"/>
        <v>0</v>
      </c>
      <c r="GR30" s="28">
        <f t="shared" si="246"/>
        <v>0</v>
      </c>
      <c r="GS30" s="28">
        <f t="shared" si="246"/>
        <v>0</v>
      </c>
      <c r="GT30" s="28">
        <f t="shared" si="246"/>
        <v>0</v>
      </c>
      <c r="GU30" s="28">
        <f t="shared" si="246"/>
        <v>0</v>
      </c>
      <c r="GV30" s="28">
        <f t="shared" si="246"/>
        <v>0</v>
      </c>
      <c r="GW30" s="28">
        <f t="shared" si="246"/>
        <v>0</v>
      </c>
      <c r="GX30" s="28">
        <f t="shared" si="246"/>
        <v>0</v>
      </c>
      <c r="GY30" s="28">
        <f t="shared" si="246"/>
        <v>0</v>
      </c>
      <c r="GZ30" s="28">
        <f t="shared" si="246"/>
        <v>0</v>
      </c>
      <c r="HA30" s="28">
        <f t="shared" si="246"/>
        <v>0</v>
      </c>
      <c r="HB30" s="28">
        <f t="shared" si="246"/>
        <v>0</v>
      </c>
      <c r="HC30" s="28">
        <f t="shared" si="246"/>
        <v>477145.39999999997</v>
      </c>
      <c r="HD30" s="28">
        <f t="shared" si="246"/>
        <v>0</v>
      </c>
      <c r="HE30" s="28">
        <f t="shared" si="246"/>
        <v>66669</v>
      </c>
      <c r="HF30" s="28">
        <f t="shared" si="246"/>
        <v>0</v>
      </c>
      <c r="HG30" s="28">
        <f t="shared" si="246"/>
        <v>0</v>
      </c>
      <c r="HH30" s="28">
        <f t="shared" si="246"/>
        <v>0</v>
      </c>
      <c r="HI30" s="28">
        <f t="shared" si="246"/>
        <v>0</v>
      </c>
      <c r="HJ30" s="28">
        <f t="shared" si="246"/>
        <v>0</v>
      </c>
      <c r="HK30" s="28">
        <f t="shared" si="246"/>
        <v>0</v>
      </c>
      <c r="HL30" s="28">
        <f t="shared" si="246"/>
        <v>0</v>
      </c>
      <c r="HM30" s="28">
        <f t="shared" ref="HM30" si="247">HM31+HM32+HM33</f>
        <v>0</v>
      </c>
      <c r="HN30" s="28">
        <f t="shared" ref="HN30" si="248">HN31+HN32+HN33</f>
        <v>0</v>
      </c>
      <c r="HO30" s="28">
        <f t="shared" ref="HO30" si="249">HO31+HO32+HO33</f>
        <v>0</v>
      </c>
      <c r="HP30" s="28">
        <f t="shared" ref="HP30" si="250">HP31+HP32+HP33</f>
        <v>0</v>
      </c>
    </row>
    <row r="31" spans="1:224" ht="49.5" customHeight="1" x14ac:dyDescent="0.25">
      <c r="A31" s="249"/>
      <c r="B31" s="8">
        <v>11001</v>
      </c>
      <c r="C31" s="91" t="s">
        <v>83</v>
      </c>
      <c r="D31" s="79">
        <f>SUM(E31:AW31)</f>
        <v>197652</v>
      </c>
      <c r="E31" s="10"/>
      <c r="F31" s="4"/>
      <c r="G31" s="4"/>
      <c r="H31" s="4"/>
      <c r="I31" s="4"/>
      <c r="J31" s="4"/>
      <c r="K31" s="4"/>
      <c r="L31" s="4"/>
      <c r="M31" s="7"/>
      <c r="N31" s="4"/>
      <c r="O31" s="4"/>
      <c r="P31" s="4"/>
      <c r="Q31" s="4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v>197652</v>
      </c>
      <c r="AH31" s="4"/>
      <c r="AI31" s="7"/>
      <c r="AJ31" s="7"/>
      <c r="AK31" s="4"/>
      <c r="AL31" s="7"/>
      <c r="AM31" s="4"/>
      <c r="AN31" s="7"/>
      <c r="AO31" s="7"/>
      <c r="AP31" s="4"/>
      <c r="AQ31" s="4"/>
      <c r="AR31" s="4"/>
      <c r="AS31" s="4"/>
      <c r="AT31" s="4"/>
      <c r="AU31" s="4"/>
      <c r="AV31" s="4"/>
      <c r="AW31" s="4"/>
      <c r="AX31" s="28">
        <f>SUM(AY31:CN31)</f>
        <v>197652</v>
      </c>
      <c r="AY31" s="4"/>
      <c r="AZ31" s="4"/>
      <c r="BA31" s="4"/>
      <c r="BB31" s="4"/>
      <c r="BC31" s="4"/>
      <c r="BD31" s="4"/>
      <c r="BE31" s="4"/>
      <c r="BF31" s="4"/>
      <c r="BG31" s="7"/>
      <c r="BH31" s="4"/>
      <c r="BI31" s="4"/>
      <c r="BJ31" s="4"/>
      <c r="BK31" s="4"/>
      <c r="BL31" s="7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>
        <v>197652</v>
      </c>
      <c r="CB31" s="4"/>
      <c r="CC31" s="7"/>
      <c r="CD31" s="4"/>
      <c r="CE31" s="4"/>
      <c r="CF31" s="7"/>
      <c r="CG31" s="4"/>
      <c r="CH31" s="4"/>
      <c r="CI31" s="4"/>
      <c r="CJ31" s="4"/>
      <c r="CK31" s="4"/>
      <c r="CL31" s="4"/>
      <c r="CM31" s="4"/>
      <c r="CN31" s="4"/>
      <c r="CO31" s="28">
        <f>SUM(CP31:EF31)</f>
        <v>207567.8</v>
      </c>
      <c r="CP31" s="4"/>
      <c r="CQ31" s="4"/>
      <c r="CR31" s="4"/>
      <c r="CS31" s="4"/>
      <c r="CT31" s="4"/>
      <c r="CU31" s="4"/>
      <c r="CV31" s="4"/>
      <c r="CW31" s="4"/>
      <c r="CX31" s="7"/>
      <c r="CY31" s="4"/>
      <c r="CZ31" s="4"/>
      <c r="DA31" s="4"/>
      <c r="DB31" s="4"/>
      <c r="DC31" s="7"/>
      <c r="DD31" s="4"/>
      <c r="DE31" s="4"/>
      <c r="DF31" s="4"/>
      <c r="DG31" s="4"/>
      <c r="DH31" s="4"/>
      <c r="DI31" s="4"/>
      <c r="DJ31" s="4"/>
      <c r="DK31" s="4"/>
      <c r="DL31" s="4"/>
      <c r="DM31" s="7"/>
      <c r="DN31" s="4"/>
      <c r="DO31" s="4"/>
      <c r="DP31" s="4"/>
      <c r="DQ31" s="4"/>
      <c r="DR31" s="4"/>
      <c r="DS31" s="4">
        <v>207567.8</v>
      </c>
      <c r="DT31" s="4"/>
      <c r="DU31" s="7"/>
      <c r="DV31" s="4"/>
      <c r="DW31" s="4"/>
      <c r="DX31" s="7"/>
      <c r="DY31" s="4"/>
      <c r="DZ31" s="4"/>
      <c r="EA31" s="4"/>
      <c r="EB31" s="4"/>
      <c r="EC31" s="4"/>
      <c r="ED31" s="4"/>
      <c r="EE31" s="4"/>
      <c r="EF31" s="4"/>
      <c r="EG31" s="28">
        <f>SUM(EH31:FX31)</f>
        <v>207567.8</v>
      </c>
      <c r="EH31" s="4"/>
      <c r="EI31" s="4"/>
      <c r="EJ31" s="4"/>
      <c r="EK31" s="4"/>
      <c r="EL31" s="4"/>
      <c r="EM31" s="4"/>
      <c r="EN31" s="4"/>
      <c r="EO31" s="4"/>
      <c r="EP31" s="7"/>
      <c r="EQ31" s="4"/>
      <c r="ER31" s="4"/>
      <c r="ES31" s="4"/>
      <c r="ET31" s="4"/>
      <c r="EU31" s="7"/>
      <c r="EV31" s="4"/>
      <c r="EW31" s="4"/>
      <c r="EX31" s="4"/>
      <c r="EY31" s="4"/>
      <c r="EZ31" s="4"/>
      <c r="FA31" s="4"/>
      <c r="FB31" s="4"/>
      <c r="FC31" s="4"/>
      <c r="FD31" s="4"/>
      <c r="FE31" s="7"/>
      <c r="FF31" s="4"/>
      <c r="FG31" s="4"/>
      <c r="FH31" s="4"/>
      <c r="FI31" s="4"/>
      <c r="FJ31" s="4"/>
      <c r="FK31" s="4">
        <v>207567.8</v>
      </c>
      <c r="FL31" s="4"/>
      <c r="FM31" s="7"/>
      <c r="FN31" s="4"/>
      <c r="FO31" s="4"/>
      <c r="FP31" s="7"/>
      <c r="FQ31" s="4"/>
      <c r="FR31" s="4"/>
      <c r="FS31" s="4"/>
      <c r="FT31" s="4"/>
      <c r="FU31" s="4"/>
      <c r="FV31" s="4"/>
      <c r="FW31" s="4"/>
      <c r="FX31" s="4"/>
      <c r="FY31" s="28">
        <f>SUM(FZ31:HP31)</f>
        <v>207567.8</v>
      </c>
      <c r="FZ31" s="4"/>
      <c r="GA31" s="4"/>
      <c r="GB31" s="4"/>
      <c r="GC31" s="4"/>
      <c r="GD31" s="4"/>
      <c r="GE31" s="4"/>
      <c r="GF31" s="4"/>
      <c r="GG31" s="4"/>
      <c r="GH31" s="7"/>
      <c r="GI31" s="4"/>
      <c r="GJ31" s="4"/>
      <c r="GK31" s="4"/>
      <c r="GL31" s="4"/>
      <c r="GM31" s="7"/>
      <c r="GN31" s="4"/>
      <c r="GO31" s="4"/>
      <c r="GP31" s="4"/>
      <c r="GQ31" s="4"/>
      <c r="GR31" s="4"/>
      <c r="GS31" s="4"/>
      <c r="GT31" s="4"/>
      <c r="GU31" s="4"/>
      <c r="GV31" s="4"/>
      <c r="GW31" s="7"/>
      <c r="GX31" s="4"/>
      <c r="GY31" s="4"/>
      <c r="GZ31" s="4"/>
      <c r="HA31" s="4"/>
      <c r="HB31" s="4"/>
      <c r="HC31" s="4">
        <v>207567.8</v>
      </c>
      <c r="HD31" s="4"/>
      <c r="HE31" s="7"/>
      <c r="HF31" s="4"/>
      <c r="HG31" s="4"/>
      <c r="HH31" s="7"/>
      <c r="HI31" s="4"/>
      <c r="HJ31" s="4"/>
      <c r="HK31" s="4"/>
      <c r="HL31" s="4"/>
      <c r="HM31" s="4"/>
      <c r="HN31" s="4"/>
      <c r="HO31" s="4"/>
      <c r="HP31" s="4"/>
    </row>
    <row r="32" spans="1:224" ht="54.75" customHeight="1" x14ac:dyDescent="0.25">
      <c r="A32" s="249"/>
      <c r="B32" s="8">
        <v>11002</v>
      </c>
      <c r="C32" s="37" t="s">
        <v>84</v>
      </c>
      <c r="D32" s="79">
        <f>SUM(E32:AW32)</f>
        <v>245077.7</v>
      </c>
      <c r="E32" s="10"/>
      <c r="F32" s="4"/>
      <c r="G32" s="4"/>
      <c r="H32" s="4"/>
      <c r="I32" s="4"/>
      <c r="J32" s="4"/>
      <c r="K32" s="4"/>
      <c r="L32" s="4"/>
      <c r="M32" s="7"/>
      <c r="N32" s="4"/>
      <c r="O32" s="4"/>
      <c r="P32" s="4"/>
      <c r="Q32" s="4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0">
        <v>245077.7</v>
      </c>
      <c r="AH32" s="4"/>
      <c r="AI32" s="7"/>
      <c r="AJ32" s="7"/>
      <c r="AK32" s="4"/>
      <c r="AL32" s="7"/>
      <c r="AM32" s="4"/>
      <c r="AN32" s="7"/>
      <c r="AO32" s="7"/>
      <c r="AP32" s="4"/>
      <c r="AQ32" s="4"/>
      <c r="AR32" s="4"/>
      <c r="AS32" s="4"/>
      <c r="AT32" s="4"/>
      <c r="AU32" s="4"/>
      <c r="AV32" s="4"/>
      <c r="AW32" s="4"/>
      <c r="AX32" s="28">
        <f t="shared" ref="AX32" si="251">SUM(AY32:CN32)</f>
        <v>237537.7</v>
      </c>
      <c r="AY32" s="4"/>
      <c r="AZ32" s="4"/>
      <c r="BA32" s="4"/>
      <c r="BB32" s="4"/>
      <c r="BC32" s="4"/>
      <c r="BD32" s="4"/>
      <c r="BE32" s="4"/>
      <c r="BF32" s="4"/>
      <c r="BG32" s="7"/>
      <c r="BH32" s="4"/>
      <c r="BI32" s="4"/>
      <c r="BJ32" s="4"/>
      <c r="BK32" s="4"/>
      <c r="BL32" s="7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>
        <v>237537.7</v>
      </c>
      <c r="CB32" s="4"/>
      <c r="CC32" s="7"/>
      <c r="CD32" s="4"/>
      <c r="CE32" s="4"/>
      <c r="CF32" s="7"/>
      <c r="CG32" s="4"/>
      <c r="CH32" s="4"/>
      <c r="CI32" s="4"/>
      <c r="CJ32" s="4"/>
      <c r="CK32" s="4"/>
      <c r="CL32" s="4"/>
      <c r="CM32" s="4"/>
      <c r="CN32" s="4"/>
      <c r="CO32" s="28">
        <f t="shared" ref="CO32" si="252">SUM(CP32:EF32)</f>
        <v>269577.59999999998</v>
      </c>
      <c r="CP32" s="4"/>
      <c r="CQ32" s="4"/>
      <c r="CR32" s="4"/>
      <c r="CS32" s="4"/>
      <c r="CT32" s="4"/>
      <c r="CU32" s="4"/>
      <c r="CV32" s="4"/>
      <c r="CW32" s="4"/>
      <c r="CX32" s="7"/>
      <c r="CY32" s="4"/>
      <c r="CZ32" s="4"/>
      <c r="DA32" s="4"/>
      <c r="DB32" s="4"/>
      <c r="DC32" s="7"/>
      <c r="DD32" s="4"/>
      <c r="DE32" s="4"/>
      <c r="DF32" s="4"/>
      <c r="DG32" s="4"/>
      <c r="DH32" s="4"/>
      <c r="DI32" s="4"/>
      <c r="DJ32" s="4"/>
      <c r="DK32" s="4"/>
      <c r="DL32" s="4"/>
      <c r="DM32" s="7"/>
      <c r="DN32" s="4"/>
      <c r="DO32" s="4"/>
      <c r="DP32" s="4"/>
      <c r="DQ32" s="4"/>
      <c r="DR32" s="4"/>
      <c r="DS32" s="4">
        <v>269577.59999999998</v>
      </c>
      <c r="DT32" s="4"/>
      <c r="DU32" s="7"/>
      <c r="DV32" s="4"/>
      <c r="DW32" s="4"/>
      <c r="DX32" s="7"/>
      <c r="DY32" s="4"/>
      <c r="DZ32" s="4"/>
      <c r="EA32" s="4"/>
      <c r="EB32" s="4"/>
      <c r="EC32" s="4"/>
      <c r="ED32" s="4"/>
      <c r="EE32" s="4"/>
      <c r="EF32" s="4"/>
      <c r="EG32" s="28">
        <f t="shared" ref="EG32" si="253">SUM(EH32:FX32)</f>
        <v>269577.59999999998</v>
      </c>
      <c r="EH32" s="4"/>
      <c r="EI32" s="4"/>
      <c r="EJ32" s="4"/>
      <c r="EK32" s="4"/>
      <c r="EL32" s="4"/>
      <c r="EM32" s="4"/>
      <c r="EN32" s="4"/>
      <c r="EO32" s="4"/>
      <c r="EP32" s="7"/>
      <c r="EQ32" s="4"/>
      <c r="ER32" s="4"/>
      <c r="ES32" s="4"/>
      <c r="ET32" s="4"/>
      <c r="EU32" s="7"/>
      <c r="EV32" s="4"/>
      <c r="EW32" s="4"/>
      <c r="EX32" s="4"/>
      <c r="EY32" s="4"/>
      <c r="EZ32" s="4"/>
      <c r="FA32" s="4"/>
      <c r="FB32" s="4"/>
      <c r="FC32" s="4"/>
      <c r="FD32" s="4"/>
      <c r="FE32" s="7"/>
      <c r="FF32" s="4"/>
      <c r="FG32" s="4"/>
      <c r="FH32" s="4"/>
      <c r="FI32" s="4"/>
      <c r="FJ32" s="4"/>
      <c r="FK32" s="4">
        <v>269577.59999999998</v>
      </c>
      <c r="FL32" s="4"/>
      <c r="FM32" s="7"/>
      <c r="FN32" s="4"/>
      <c r="FO32" s="4"/>
      <c r="FP32" s="7"/>
      <c r="FQ32" s="4"/>
      <c r="FR32" s="4"/>
      <c r="FS32" s="4"/>
      <c r="FT32" s="4"/>
      <c r="FU32" s="4"/>
      <c r="FV32" s="4"/>
      <c r="FW32" s="4"/>
      <c r="FX32" s="4"/>
      <c r="FY32" s="28">
        <f t="shared" ref="FY32" si="254">SUM(FZ32:HP32)</f>
        <v>269577.59999999998</v>
      </c>
      <c r="FZ32" s="4"/>
      <c r="GA32" s="4"/>
      <c r="GB32" s="4"/>
      <c r="GC32" s="4"/>
      <c r="GD32" s="4"/>
      <c r="GE32" s="4"/>
      <c r="GF32" s="4"/>
      <c r="GG32" s="4"/>
      <c r="GH32" s="7"/>
      <c r="GI32" s="4"/>
      <c r="GJ32" s="4"/>
      <c r="GK32" s="4"/>
      <c r="GL32" s="4"/>
      <c r="GM32" s="7"/>
      <c r="GN32" s="4"/>
      <c r="GO32" s="4"/>
      <c r="GP32" s="4"/>
      <c r="GQ32" s="4"/>
      <c r="GR32" s="4"/>
      <c r="GS32" s="4"/>
      <c r="GT32" s="4"/>
      <c r="GU32" s="4"/>
      <c r="GV32" s="4"/>
      <c r="GW32" s="7"/>
      <c r="GX32" s="4"/>
      <c r="GY32" s="4"/>
      <c r="GZ32" s="4"/>
      <c r="HA32" s="4"/>
      <c r="HB32" s="4"/>
      <c r="HC32" s="4">
        <v>269577.59999999998</v>
      </c>
      <c r="HD32" s="4"/>
      <c r="HE32" s="7"/>
      <c r="HF32" s="4"/>
      <c r="HG32" s="4"/>
      <c r="HH32" s="7"/>
      <c r="HI32" s="4"/>
      <c r="HJ32" s="4"/>
      <c r="HK32" s="4"/>
      <c r="HL32" s="4"/>
      <c r="HM32" s="4"/>
      <c r="HN32" s="4"/>
      <c r="HO32" s="4"/>
      <c r="HP32" s="4"/>
    </row>
    <row r="33" spans="1:224" ht="51" customHeight="1" x14ac:dyDescent="0.25">
      <c r="A33" s="249"/>
      <c r="B33" s="8">
        <v>12001</v>
      </c>
      <c r="C33" s="76" t="s">
        <v>85</v>
      </c>
      <c r="D33" s="79">
        <f t="shared" ref="D33" si="255">SUM(E33:AW33)</f>
        <v>61102.131000000001</v>
      </c>
      <c r="E33" s="10"/>
      <c r="F33" s="4"/>
      <c r="G33" s="4"/>
      <c r="H33" s="4"/>
      <c r="I33" s="4"/>
      <c r="J33" s="4"/>
      <c r="K33" s="4"/>
      <c r="L33" s="4"/>
      <c r="M33" s="7"/>
      <c r="N33" s="4"/>
      <c r="O33" s="4"/>
      <c r="P33" s="4"/>
      <c r="Q33" s="4"/>
      <c r="R33" s="7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7"/>
      <c r="AJ33" s="7">
        <v>61102.131000000001</v>
      </c>
      <c r="AK33" s="4"/>
      <c r="AL33" s="7"/>
      <c r="AM33" s="4"/>
      <c r="AN33" s="7"/>
      <c r="AO33" s="7"/>
      <c r="AP33" s="4"/>
      <c r="AQ33" s="4"/>
      <c r="AR33" s="4"/>
      <c r="AS33" s="4"/>
      <c r="AT33" s="4"/>
      <c r="AU33" s="4"/>
      <c r="AV33" s="4"/>
      <c r="AW33" s="4"/>
      <c r="AX33" s="28">
        <f t="shared" ref="AX33" si="256">SUM(AY33:CN33)</f>
        <v>44446</v>
      </c>
      <c r="AY33" s="4"/>
      <c r="AZ33" s="4"/>
      <c r="BA33" s="4"/>
      <c r="BB33" s="4"/>
      <c r="BC33" s="4"/>
      <c r="BD33" s="4"/>
      <c r="BE33" s="4"/>
      <c r="BF33" s="4"/>
      <c r="BG33" s="7"/>
      <c r="BH33" s="4"/>
      <c r="BI33" s="4"/>
      <c r="BJ33" s="4"/>
      <c r="BK33" s="4"/>
      <c r="BL33" s="7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7">
        <v>44446</v>
      </c>
      <c r="CD33" s="4"/>
      <c r="CE33" s="4"/>
      <c r="CF33" s="7"/>
      <c r="CG33" s="4"/>
      <c r="CH33" s="4"/>
      <c r="CI33" s="4"/>
      <c r="CJ33" s="4"/>
      <c r="CK33" s="4"/>
      <c r="CL33" s="4"/>
      <c r="CM33" s="4"/>
      <c r="CN33" s="4"/>
      <c r="CO33" s="28">
        <f t="shared" ref="CO33" si="257">SUM(CP33:EF33)</f>
        <v>66669</v>
      </c>
      <c r="CP33" s="4"/>
      <c r="CQ33" s="4"/>
      <c r="CR33" s="4"/>
      <c r="CS33" s="4"/>
      <c r="CT33" s="4"/>
      <c r="CU33" s="4"/>
      <c r="CV33" s="4"/>
      <c r="CW33" s="4"/>
      <c r="CX33" s="7"/>
      <c r="CY33" s="4"/>
      <c r="CZ33" s="4"/>
      <c r="DA33" s="4"/>
      <c r="DB33" s="4"/>
      <c r="DC33" s="7"/>
      <c r="DD33" s="4"/>
      <c r="DE33" s="4"/>
      <c r="DF33" s="4"/>
      <c r="DG33" s="4"/>
      <c r="DH33" s="4"/>
      <c r="DI33" s="4"/>
      <c r="DJ33" s="4"/>
      <c r="DK33" s="4"/>
      <c r="DL33" s="4"/>
      <c r="DM33" s="7"/>
      <c r="DN33" s="4"/>
      <c r="DO33" s="4"/>
      <c r="DP33" s="4"/>
      <c r="DQ33" s="4"/>
      <c r="DR33" s="4"/>
      <c r="DS33" s="4"/>
      <c r="DT33" s="4"/>
      <c r="DU33" s="7">
        <v>66669</v>
      </c>
      <c r="DV33" s="4"/>
      <c r="DW33" s="4"/>
      <c r="DX33" s="7"/>
      <c r="DY33" s="4"/>
      <c r="DZ33" s="4"/>
      <c r="EA33" s="4"/>
      <c r="EB33" s="4"/>
      <c r="EC33" s="4"/>
      <c r="ED33" s="4"/>
      <c r="EE33" s="4"/>
      <c r="EF33" s="4"/>
      <c r="EG33" s="28">
        <f t="shared" ref="EG33" si="258">SUM(EH33:FX33)</f>
        <v>66669</v>
      </c>
      <c r="EH33" s="4"/>
      <c r="EI33" s="4"/>
      <c r="EJ33" s="4"/>
      <c r="EK33" s="4"/>
      <c r="EL33" s="4"/>
      <c r="EM33" s="4"/>
      <c r="EN33" s="4"/>
      <c r="EO33" s="4"/>
      <c r="EP33" s="7"/>
      <c r="EQ33" s="4"/>
      <c r="ER33" s="4"/>
      <c r="ES33" s="4"/>
      <c r="ET33" s="4"/>
      <c r="EU33" s="7"/>
      <c r="EV33" s="4"/>
      <c r="EW33" s="4"/>
      <c r="EX33" s="4"/>
      <c r="EY33" s="4"/>
      <c r="EZ33" s="4"/>
      <c r="FA33" s="4"/>
      <c r="FB33" s="4"/>
      <c r="FC33" s="4"/>
      <c r="FD33" s="4"/>
      <c r="FE33" s="7"/>
      <c r="FF33" s="4"/>
      <c r="FG33" s="4"/>
      <c r="FH33" s="4"/>
      <c r="FI33" s="4"/>
      <c r="FJ33" s="4"/>
      <c r="FK33" s="4"/>
      <c r="FL33" s="4"/>
      <c r="FM33" s="7">
        <v>66669</v>
      </c>
      <c r="FN33" s="4"/>
      <c r="FO33" s="4"/>
      <c r="FP33" s="7"/>
      <c r="FQ33" s="4"/>
      <c r="FR33" s="4"/>
      <c r="FS33" s="4"/>
      <c r="FT33" s="4"/>
      <c r="FU33" s="4"/>
      <c r="FV33" s="4"/>
      <c r="FW33" s="4"/>
      <c r="FX33" s="4"/>
      <c r="FY33" s="28">
        <f t="shared" ref="FY33" si="259">SUM(FZ33:HP33)</f>
        <v>66669</v>
      </c>
      <c r="FZ33" s="4"/>
      <c r="GA33" s="4"/>
      <c r="GB33" s="4"/>
      <c r="GC33" s="4"/>
      <c r="GD33" s="4"/>
      <c r="GE33" s="4"/>
      <c r="GF33" s="4"/>
      <c r="GG33" s="4"/>
      <c r="GH33" s="7"/>
      <c r="GI33" s="4"/>
      <c r="GJ33" s="4"/>
      <c r="GK33" s="4"/>
      <c r="GL33" s="4"/>
      <c r="GM33" s="7"/>
      <c r="GN33" s="4"/>
      <c r="GO33" s="4"/>
      <c r="GP33" s="4"/>
      <c r="GQ33" s="4"/>
      <c r="GR33" s="4"/>
      <c r="GS33" s="4"/>
      <c r="GT33" s="4"/>
      <c r="GU33" s="4"/>
      <c r="GV33" s="4"/>
      <c r="GW33" s="7"/>
      <c r="GX33" s="4"/>
      <c r="GY33" s="4"/>
      <c r="GZ33" s="4"/>
      <c r="HA33" s="4"/>
      <c r="HB33" s="4"/>
      <c r="HC33" s="4"/>
      <c r="HD33" s="4"/>
      <c r="HE33" s="7">
        <v>66669</v>
      </c>
      <c r="HF33" s="4"/>
      <c r="HG33" s="4"/>
      <c r="HH33" s="7"/>
      <c r="HI33" s="4"/>
      <c r="HJ33" s="4"/>
      <c r="HK33" s="4"/>
      <c r="HL33" s="4"/>
      <c r="HM33" s="4"/>
      <c r="HN33" s="4"/>
      <c r="HO33" s="4"/>
      <c r="HP33" s="4"/>
    </row>
    <row r="34" spans="1:224" ht="52.5" customHeight="1" x14ac:dyDescent="0.25">
      <c r="A34" s="244">
        <v>1182</v>
      </c>
      <c r="B34" s="29"/>
      <c r="C34" s="31" t="s">
        <v>86</v>
      </c>
      <c r="D34" s="79">
        <f t="shared" ref="D34:BR34" si="260">D35+D36</f>
        <v>2729943.620000001</v>
      </c>
      <c r="E34" s="28">
        <f t="shared" si="260"/>
        <v>1312432.98</v>
      </c>
      <c r="F34" s="28">
        <f t="shared" si="260"/>
        <v>289164.96000000002</v>
      </c>
      <c r="G34" s="28">
        <f t="shared" si="260"/>
        <v>92687.1</v>
      </c>
      <c r="H34" s="28">
        <f t="shared" si="260"/>
        <v>78817.179999999993</v>
      </c>
      <c r="I34" s="28">
        <f t="shared" si="260"/>
        <v>4852.3999999999996</v>
      </c>
      <c r="J34" s="28">
        <f t="shared" si="260"/>
        <v>567138.76</v>
      </c>
      <c r="K34" s="28">
        <f t="shared" si="260"/>
        <v>1699</v>
      </c>
      <c r="L34" s="28">
        <f t="shared" si="260"/>
        <v>69190.2</v>
      </c>
      <c r="M34" s="28">
        <f t="shared" si="260"/>
        <v>0</v>
      </c>
      <c r="N34" s="28">
        <f t="shared" si="260"/>
        <v>1118</v>
      </c>
      <c r="O34" s="28">
        <f t="shared" si="260"/>
        <v>913.7</v>
      </c>
      <c r="P34" s="28">
        <f t="shared" si="260"/>
        <v>0</v>
      </c>
      <c r="Q34" s="28">
        <f t="shared" si="260"/>
        <v>32480.2</v>
      </c>
      <c r="R34" s="28">
        <f t="shared" si="260"/>
        <v>0</v>
      </c>
      <c r="S34" s="28">
        <f t="shared" si="260"/>
        <v>344.8</v>
      </c>
      <c r="T34" s="28">
        <f t="shared" si="260"/>
        <v>40912.239999999998</v>
      </c>
      <c r="U34" s="28">
        <f t="shared" si="260"/>
        <v>0</v>
      </c>
      <c r="V34" s="28">
        <f t="shared" si="260"/>
        <v>499.9</v>
      </c>
      <c r="W34" s="28">
        <f t="shared" si="260"/>
        <v>20537.8</v>
      </c>
      <c r="X34" s="28">
        <f t="shared" si="260"/>
        <v>5010</v>
      </c>
      <c r="Y34" s="28">
        <f t="shared" si="260"/>
        <v>41588.1</v>
      </c>
      <c r="Z34" s="28">
        <f t="shared" si="260"/>
        <v>28898.400000000001</v>
      </c>
      <c r="AA34" s="28">
        <f t="shared" si="260"/>
        <v>51397.2</v>
      </c>
      <c r="AB34" s="28">
        <f t="shared" si="260"/>
        <v>36093.800000000003</v>
      </c>
      <c r="AC34" s="28">
        <f t="shared" si="260"/>
        <v>4096.7</v>
      </c>
      <c r="AD34" s="28">
        <f t="shared" si="260"/>
        <v>8417.7000000000007</v>
      </c>
      <c r="AE34" s="28">
        <f t="shared" si="260"/>
        <v>0</v>
      </c>
      <c r="AF34" s="28">
        <f t="shared" si="260"/>
        <v>6000</v>
      </c>
      <c r="AG34" s="28">
        <f t="shared" si="260"/>
        <v>0</v>
      </c>
      <c r="AH34" s="28">
        <f t="shared" si="260"/>
        <v>0</v>
      </c>
      <c r="AI34" s="114"/>
      <c r="AJ34" s="28">
        <f t="shared" si="260"/>
        <v>0</v>
      </c>
      <c r="AK34" s="28">
        <f t="shared" si="260"/>
        <v>15847.7</v>
      </c>
      <c r="AL34" s="114"/>
      <c r="AM34" s="28">
        <f t="shared" si="260"/>
        <v>3115.9</v>
      </c>
      <c r="AN34" s="28">
        <f t="shared" si="260"/>
        <v>821.5</v>
      </c>
      <c r="AO34" s="114"/>
      <c r="AP34" s="28">
        <f t="shared" si="260"/>
        <v>3687.7</v>
      </c>
      <c r="AQ34" s="28">
        <f t="shared" si="260"/>
        <v>0</v>
      </c>
      <c r="AR34" s="28">
        <f t="shared" si="260"/>
        <v>0</v>
      </c>
      <c r="AS34" s="28">
        <f t="shared" si="260"/>
        <v>0</v>
      </c>
      <c r="AT34" s="28">
        <f t="shared" si="260"/>
        <v>0</v>
      </c>
      <c r="AU34" s="28">
        <f t="shared" si="260"/>
        <v>0</v>
      </c>
      <c r="AV34" s="28">
        <f t="shared" si="260"/>
        <v>0</v>
      </c>
      <c r="AW34" s="28">
        <f t="shared" si="260"/>
        <v>0</v>
      </c>
      <c r="AX34" s="28">
        <f t="shared" si="260"/>
        <v>2858729.7</v>
      </c>
      <c r="AY34" s="28">
        <f t="shared" si="260"/>
        <v>1325641.6000000001</v>
      </c>
      <c r="AZ34" s="28">
        <f t="shared" si="260"/>
        <v>283427.90000000002</v>
      </c>
      <c r="BA34" s="28">
        <f t="shared" si="260"/>
        <v>95326.8</v>
      </c>
      <c r="BB34" s="28">
        <f t="shared" si="260"/>
        <v>74285.3</v>
      </c>
      <c r="BC34" s="28">
        <f t="shared" si="260"/>
        <v>5960</v>
      </c>
      <c r="BD34" s="28">
        <f t="shared" si="260"/>
        <v>628419.4</v>
      </c>
      <c r="BE34" s="28">
        <f t="shared" si="260"/>
        <v>1716</v>
      </c>
      <c r="BF34" s="28">
        <f t="shared" si="260"/>
        <v>68128.5</v>
      </c>
      <c r="BG34" s="28">
        <f t="shared" si="260"/>
        <v>0</v>
      </c>
      <c r="BH34" s="28">
        <f t="shared" si="260"/>
        <v>4949</v>
      </c>
      <c r="BI34" s="28">
        <f t="shared" si="260"/>
        <v>0</v>
      </c>
      <c r="BJ34" s="28">
        <f t="shared" si="260"/>
        <v>0</v>
      </c>
      <c r="BK34" s="28">
        <f t="shared" si="260"/>
        <v>42048</v>
      </c>
      <c r="BL34" s="28">
        <f t="shared" si="260"/>
        <v>0</v>
      </c>
      <c r="BM34" s="28">
        <f t="shared" si="260"/>
        <v>2000</v>
      </c>
      <c r="BN34" s="28">
        <f t="shared" si="260"/>
        <v>67344</v>
      </c>
      <c r="BO34" s="28">
        <f t="shared" si="260"/>
        <v>0</v>
      </c>
      <c r="BP34" s="28">
        <f t="shared" si="260"/>
        <v>500</v>
      </c>
      <c r="BQ34" s="28">
        <f t="shared" si="260"/>
        <v>21000</v>
      </c>
      <c r="BR34" s="28">
        <f t="shared" si="260"/>
        <v>7200</v>
      </c>
      <c r="BS34" s="28">
        <f t="shared" ref="BS34:EE34" si="261">BS35+BS36</f>
        <v>4000</v>
      </c>
      <c r="BT34" s="28">
        <f t="shared" si="261"/>
        <v>23128</v>
      </c>
      <c r="BU34" s="28">
        <f t="shared" si="261"/>
        <v>53958</v>
      </c>
      <c r="BV34" s="28">
        <f t="shared" si="261"/>
        <v>44100</v>
      </c>
      <c r="BW34" s="28">
        <f t="shared" si="261"/>
        <v>0</v>
      </c>
      <c r="BX34" s="28">
        <f t="shared" si="261"/>
        <v>5325.2</v>
      </c>
      <c r="BY34" s="28">
        <f t="shared" si="261"/>
        <v>0</v>
      </c>
      <c r="BZ34" s="28">
        <f t="shared" si="261"/>
        <v>6000</v>
      </c>
      <c r="CA34" s="28">
        <f t="shared" si="261"/>
        <v>0</v>
      </c>
      <c r="CB34" s="28">
        <f t="shared" si="261"/>
        <v>0</v>
      </c>
      <c r="CC34" s="28">
        <f t="shared" si="261"/>
        <v>0</v>
      </c>
      <c r="CD34" s="28">
        <f t="shared" si="261"/>
        <v>22200</v>
      </c>
      <c r="CE34" s="28">
        <f t="shared" si="261"/>
        <v>5072</v>
      </c>
      <c r="CF34" s="28">
        <f t="shared" si="261"/>
        <v>25000</v>
      </c>
      <c r="CG34" s="28">
        <f t="shared" si="261"/>
        <v>2000</v>
      </c>
      <c r="CH34" s="28">
        <f t="shared" si="261"/>
        <v>0</v>
      </c>
      <c r="CI34" s="28">
        <f t="shared" si="261"/>
        <v>0</v>
      </c>
      <c r="CJ34" s="28">
        <f t="shared" si="261"/>
        <v>0</v>
      </c>
      <c r="CK34" s="28">
        <f t="shared" si="261"/>
        <v>0</v>
      </c>
      <c r="CL34" s="28">
        <f t="shared" si="261"/>
        <v>40000</v>
      </c>
      <c r="CM34" s="28">
        <f t="shared" si="261"/>
        <v>0</v>
      </c>
      <c r="CN34" s="28">
        <f t="shared" si="261"/>
        <v>0</v>
      </c>
      <c r="CO34" s="28">
        <f t="shared" si="261"/>
        <v>3047853.0999999996</v>
      </c>
      <c r="CP34" s="28">
        <f t="shared" si="261"/>
        <v>1371352.6</v>
      </c>
      <c r="CQ34" s="28">
        <f t="shared" si="261"/>
        <v>273756.09999999998</v>
      </c>
      <c r="CR34" s="28">
        <f t="shared" si="261"/>
        <v>118058.9</v>
      </c>
      <c r="CS34" s="28">
        <f t="shared" si="261"/>
        <v>77827.899999999994</v>
      </c>
      <c r="CT34" s="28">
        <f t="shared" si="261"/>
        <v>5960</v>
      </c>
      <c r="CU34" s="28">
        <f t="shared" si="261"/>
        <v>628419.4</v>
      </c>
      <c r="CV34" s="28">
        <f t="shared" si="261"/>
        <v>1716</v>
      </c>
      <c r="CW34" s="28">
        <f t="shared" si="261"/>
        <v>70885.3</v>
      </c>
      <c r="CX34" s="28">
        <f t="shared" si="261"/>
        <v>0</v>
      </c>
      <c r="CY34" s="28">
        <f t="shared" si="261"/>
        <v>4949</v>
      </c>
      <c r="CZ34" s="28">
        <f t="shared" si="261"/>
        <v>0</v>
      </c>
      <c r="DA34" s="28">
        <f t="shared" si="261"/>
        <v>0</v>
      </c>
      <c r="DB34" s="28">
        <f t="shared" si="261"/>
        <v>42048</v>
      </c>
      <c r="DC34" s="28">
        <f t="shared" si="261"/>
        <v>0</v>
      </c>
      <c r="DD34" s="28">
        <f t="shared" si="261"/>
        <v>2000</v>
      </c>
      <c r="DE34" s="28">
        <f t="shared" si="261"/>
        <v>67344</v>
      </c>
      <c r="DF34" s="28">
        <f t="shared" si="261"/>
        <v>0</v>
      </c>
      <c r="DG34" s="28">
        <f t="shared" si="261"/>
        <v>500</v>
      </c>
      <c r="DH34" s="28">
        <f t="shared" si="261"/>
        <v>27000</v>
      </c>
      <c r="DI34" s="28">
        <f t="shared" si="261"/>
        <v>7200</v>
      </c>
      <c r="DJ34" s="28">
        <f t="shared" si="261"/>
        <v>45000</v>
      </c>
      <c r="DK34" s="28">
        <f t="shared" si="261"/>
        <v>26676</v>
      </c>
      <c r="DL34" s="28">
        <f t="shared" si="261"/>
        <v>53958</v>
      </c>
      <c r="DM34" s="114"/>
      <c r="DN34" s="28">
        <f t="shared" si="261"/>
        <v>44100</v>
      </c>
      <c r="DO34" s="28">
        <f t="shared" si="261"/>
        <v>0</v>
      </c>
      <c r="DP34" s="28">
        <f t="shared" si="261"/>
        <v>7586.9</v>
      </c>
      <c r="DQ34" s="28">
        <f t="shared" si="261"/>
        <v>0</v>
      </c>
      <c r="DR34" s="28">
        <f t="shared" si="261"/>
        <v>6000</v>
      </c>
      <c r="DS34" s="28">
        <f t="shared" si="261"/>
        <v>0</v>
      </c>
      <c r="DT34" s="28">
        <f t="shared" si="261"/>
        <v>0</v>
      </c>
      <c r="DU34" s="28">
        <f t="shared" si="261"/>
        <v>0</v>
      </c>
      <c r="DV34" s="28">
        <f t="shared" si="261"/>
        <v>22200</v>
      </c>
      <c r="DW34" s="28">
        <f t="shared" si="261"/>
        <v>3315</v>
      </c>
      <c r="DX34" s="28">
        <f t="shared" si="261"/>
        <v>25000</v>
      </c>
      <c r="DY34" s="28">
        <f t="shared" si="261"/>
        <v>5000</v>
      </c>
      <c r="DZ34" s="28">
        <f t="shared" si="261"/>
        <v>0</v>
      </c>
      <c r="EA34" s="28">
        <f t="shared" si="261"/>
        <v>0</v>
      </c>
      <c r="EB34" s="28">
        <f t="shared" si="261"/>
        <v>0</v>
      </c>
      <c r="EC34" s="28">
        <f t="shared" si="261"/>
        <v>30000</v>
      </c>
      <c r="ED34" s="28">
        <f t="shared" si="261"/>
        <v>80000</v>
      </c>
      <c r="EE34" s="28">
        <f t="shared" si="261"/>
        <v>0</v>
      </c>
      <c r="EF34" s="28">
        <f t="shared" ref="EF34:GR34" si="262">EF35+EF36</f>
        <v>0</v>
      </c>
      <c r="EG34" s="28">
        <f t="shared" si="262"/>
        <v>3096736.6999999997</v>
      </c>
      <c r="EH34" s="28">
        <f t="shared" si="262"/>
        <v>1393181.4</v>
      </c>
      <c r="EI34" s="28">
        <f t="shared" si="262"/>
        <v>277913.90000000002</v>
      </c>
      <c r="EJ34" s="28">
        <f t="shared" si="262"/>
        <v>120137.9</v>
      </c>
      <c r="EK34" s="28">
        <f t="shared" si="262"/>
        <v>79630</v>
      </c>
      <c r="EL34" s="28">
        <f t="shared" si="262"/>
        <v>5960</v>
      </c>
      <c r="EM34" s="28">
        <f t="shared" si="262"/>
        <v>650000</v>
      </c>
      <c r="EN34" s="28">
        <f t="shared" si="262"/>
        <v>1716</v>
      </c>
      <c r="EO34" s="28">
        <f t="shared" si="262"/>
        <v>68128.5</v>
      </c>
      <c r="EP34" s="28">
        <f t="shared" si="262"/>
        <v>0</v>
      </c>
      <c r="EQ34" s="28">
        <f t="shared" si="262"/>
        <v>4949</v>
      </c>
      <c r="ER34" s="28">
        <f t="shared" si="262"/>
        <v>0</v>
      </c>
      <c r="ES34" s="28">
        <f t="shared" si="262"/>
        <v>0</v>
      </c>
      <c r="ET34" s="28">
        <f t="shared" si="262"/>
        <v>42048</v>
      </c>
      <c r="EU34" s="28">
        <f t="shared" si="262"/>
        <v>0</v>
      </c>
      <c r="EV34" s="28">
        <f t="shared" si="262"/>
        <v>2000</v>
      </c>
      <c r="EW34" s="28">
        <f t="shared" si="262"/>
        <v>70000</v>
      </c>
      <c r="EX34" s="28">
        <f t="shared" si="262"/>
        <v>0</v>
      </c>
      <c r="EY34" s="28">
        <f t="shared" si="262"/>
        <v>500</v>
      </c>
      <c r="EZ34" s="28">
        <f t="shared" si="262"/>
        <v>28000</v>
      </c>
      <c r="FA34" s="28">
        <f t="shared" si="262"/>
        <v>7200</v>
      </c>
      <c r="FB34" s="28">
        <f t="shared" si="262"/>
        <v>40000</v>
      </c>
      <c r="FC34" s="28">
        <f t="shared" si="262"/>
        <v>27000</v>
      </c>
      <c r="FD34" s="28">
        <f t="shared" si="262"/>
        <v>54000</v>
      </c>
      <c r="FE34" s="114"/>
      <c r="FF34" s="28">
        <f t="shared" si="262"/>
        <v>44100</v>
      </c>
      <c r="FG34" s="28">
        <f t="shared" si="262"/>
        <v>0</v>
      </c>
      <c r="FH34" s="28">
        <f t="shared" si="262"/>
        <v>8000</v>
      </c>
      <c r="FI34" s="28">
        <f t="shared" si="262"/>
        <v>0</v>
      </c>
      <c r="FJ34" s="28">
        <f t="shared" si="262"/>
        <v>6000</v>
      </c>
      <c r="FK34" s="28">
        <f t="shared" si="262"/>
        <v>0</v>
      </c>
      <c r="FL34" s="28">
        <f t="shared" si="262"/>
        <v>0</v>
      </c>
      <c r="FM34" s="28">
        <f t="shared" si="262"/>
        <v>0</v>
      </c>
      <c r="FN34" s="28">
        <f t="shared" si="262"/>
        <v>22200</v>
      </c>
      <c r="FO34" s="28">
        <f t="shared" si="262"/>
        <v>5072</v>
      </c>
      <c r="FP34" s="28">
        <f t="shared" si="262"/>
        <v>25000</v>
      </c>
      <c r="FQ34" s="28">
        <f t="shared" si="262"/>
        <v>4000</v>
      </c>
      <c r="FR34" s="28">
        <f t="shared" si="262"/>
        <v>0</v>
      </c>
      <c r="FS34" s="28">
        <f t="shared" si="262"/>
        <v>0</v>
      </c>
      <c r="FT34" s="28">
        <f t="shared" si="262"/>
        <v>0</v>
      </c>
      <c r="FU34" s="28">
        <f t="shared" si="262"/>
        <v>30000</v>
      </c>
      <c r="FV34" s="28">
        <f t="shared" si="262"/>
        <v>80000</v>
      </c>
      <c r="FW34" s="28">
        <f t="shared" si="262"/>
        <v>0</v>
      </c>
      <c r="FX34" s="28">
        <f t="shared" si="262"/>
        <v>0</v>
      </c>
      <c r="FY34" s="28">
        <f t="shared" si="262"/>
        <v>3125558.8</v>
      </c>
      <c r="FZ34" s="28">
        <f t="shared" si="262"/>
        <v>1420187.5</v>
      </c>
      <c r="GA34" s="28">
        <f t="shared" si="262"/>
        <v>283057.90000000002</v>
      </c>
      <c r="GB34" s="28">
        <f t="shared" si="262"/>
        <v>122709.9</v>
      </c>
      <c r="GC34" s="28">
        <f t="shared" si="262"/>
        <v>73730</v>
      </c>
      <c r="GD34" s="28">
        <f t="shared" si="262"/>
        <v>5960</v>
      </c>
      <c r="GE34" s="28">
        <f t="shared" si="262"/>
        <v>650000</v>
      </c>
      <c r="GF34" s="28">
        <f t="shared" si="262"/>
        <v>1716</v>
      </c>
      <c r="GG34" s="28">
        <f t="shared" si="262"/>
        <v>68128.5</v>
      </c>
      <c r="GH34" s="28">
        <f t="shared" si="262"/>
        <v>0</v>
      </c>
      <c r="GI34" s="28">
        <f t="shared" si="262"/>
        <v>4949</v>
      </c>
      <c r="GJ34" s="28">
        <f t="shared" si="262"/>
        <v>0</v>
      </c>
      <c r="GK34" s="28">
        <f t="shared" si="262"/>
        <v>0</v>
      </c>
      <c r="GL34" s="28">
        <f t="shared" si="262"/>
        <v>42048</v>
      </c>
      <c r="GM34" s="28">
        <f t="shared" si="262"/>
        <v>0</v>
      </c>
      <c r="GN34" s="28">
        <f t="shared" si="262"/>
        <v>2000</v>
      </c>
      <c r="GO34" s="28">
        <f t="shared" si="262"/>
        <v>70000</v>
      </c>
      <c r="GP34" s="28">
        <f t="shared" si="262"/>
        <v>0</v>
      </c>
      <c r="GQ34" s="28">
        <f t="shared" si="262"/>
        <v>500</v>
      </c>
      <c r="GR34" s="28">
        <f t="shared" si="262"/>
        <v>28000</v>
      </c>
      <c r="GS34" s="28">
        <f t="shared" ref="GS34:HP34" si="263">GS35+GS36</f>
        <v>7200</v>
      </c>
      <c r="GT34" s="28">
        <f t="shared" si="263"/>
        <v>40000</v>
      </c>
      <c r="GU34" s="28">
        <f t="shared" si="263"/>
        <v>27000</v>
      </c>
      <c r="GV34" s="28">
        <f t="shared" si="263"/>
        <v>54000</v>
      </c>
      <c r="GW34" s="114"/>
      <c r="GX34" s="28">
        <f t="shared" si="263"/>
        <v>44100</v>
      </c>
      <c r="GY34" s="28">
        <f t="shared" si="263"/>
        <v>0</v>
      </c>
      <c r="GZ34" s="28">
        <f t="shared" si="263"/>
        <v>8000</v>
      </c>
      <c r="HA34" s="28">
        <f t="shared" si="263"/>
        <v>0</v>
      </c>
      <c r="HB34" s="28">
        <f t="shared" si="263"/>
        <v>6000</v>
      </c>
      <c r="HC34" s="28">
        <f t="shared" si="263"/>
        <v>0</v>
      </c>
      <c r="HD34" s="28">
        <f t="shared" si="263"/>
        <v>0</v>
      </c>
      <c r="HE34" s="28">
        <f t="shared" si="263"/>
        <v>0</v>
      </c>
      <c r="HF34" s="28">
        <f t="shared" si="263"/>
        <v>22200</v>
      </c>
      <c r="HG34" s="28">
        <f t="shared" si="263"/>
        <v>5072</v>
      </c>
      <c r="HH34" s="28">
        <f t="shared" si="263"/>
        <v>25000</v>
      </c>
      <c r="HI34" s="28">
        <f t="shared" si="263"/>
        <v>4000</v>
      </c>
      <c r="HJ34" s="28">
        <f t="shared" si="263"/>
        <v>0</v>
      </c>
      <c r="HK34" s="28">
        <f t="shared" si="263"/>
        <v>0</v>
      </c>
      <c r="HL34" s="28">
        <f t="shared" si="263"/>
        <v>0</v>
      </c>
      <c r="HM34" s="28">
        <f t="shared" si="263"/>
        <v>30000</v>
      </c>
      <c r="HN34" s="28">
        <f t="shared" si="263"/>
        <v>80000</v>
      </c>
      <c r="HO34" s="28">
        <f t="shared" si="263"/>
        <v>0</v>
      </c>
      <c r="HP34" s="28">
        <f t="shared" si="263"/>
        <v>0</v>
      </c>
    </row>
    <row r="35" spans="1:224" s="11" customFormat="1" ht="66" customHeight="1" x14ac:dyDescent="0.25">
      <c r="A35" s="245"/>
      <c r="B35" s="8">
        <v>11001</v>
      </c>
      <c r="C35" s="84" t="s">
        <v>87</v>
      </c>
      <c r="D35" s="79">
        <f>SUM(E35:AW35)</f>
        <v>2729943.620000001</v>
      </c>
      <c r="E35" s="4">
        <v>1312432.98</v>
      </c>
      <c r="F35" s="4">
        <v>289164.96000000002</v>
      </c>
      <c r="G35" s="4">
        <v>92687.1</v>
      </c>
      <c r="H35" s="4">
        <v>78817.179999999993</v>
      </c>
      <c r="I35" s="4">
        <v>4852.3999999999996</v>
      </c>
      <c r="J35" s="4">
        <v>567138.76</v>
      </c>
      <c r="K35" s="4">
        <v>1699</v>
      </c>
      <c r="L35" s="4">
        <v>69190.2</v>
      </c>
      <c r="M35" s="7"/>
      <c r="N35" s="4">
        <v>1118</v>
      </c>
      <c r="O35" s="4">
        <v>913.7</v>
      </c>
      <c r="P35" s="4"/>
      <c r="Q35" s="4">
        <v>32480.2</v>
      </c>
      <c r="R35" s="7"/>
      <c r="S35" s="4">
        <v>344.8</v>
      </c>
      <c r="T35" s="4">
        <v>40912.239999999998</v>
      </c>
      <c r="U35" s="4"/>
      <c r="V35" s="4">
        <v>499.9</v>
      </c>
      <c r="W35" s="4">
        <v>20537.8</v>
      </c>
      <c r="X35" s="4">
        <v>5010</v>
      </c>
      <c r="Y35" s="4">
        <v>41588.1</v>
      </c>
      <c r="Z35" s="4">
        <v>28898.400000000001</v>
      </c>
      <c r="AA35" s="4">
        <v>51397.2</v>
      </c>
      <c r="AB35" s="4">
        <v>36093.800000000003</v>
      </c>
      <c r="AC35" s="4">
        <v>4096.7</v>
      </c>
      <c r="AD35" s="4">
        <v>8417.7000000000007</v>
      </c>
      <c r="AE35" s="4"/>
      <c r="AF35" s="4">
        <v>6000</v>
      </c>
      <c r="AG35" s="4"/>
      <c r="AH35" s="4"/>
      <c r="AI35" s="7"/>
      <c r="AJ35" s="7"/>
      <c r="AK35" s="4">
        <v>15847.7</v>
      </c>
      <c r="AL35" s="7">
        <v>12179.7</v>
      </c>
      <c r="AM35" s="4">
        <v>3115.9</v>
      </c>
      <c r="AN35" s="7">
        <v>821.5</v>
      </c>
      <c r="AO35" s="7"/>
      <c r="AP35" s="4">
        <v>3687.7</v>
      </c>
      <c r="AQ35" s="4"/>
      <c r="AR35" s="4"/>
      <c r="AS35" s="4"/>
      <c r="AT35" s="4"/>
      <c r="AU35" s="10"/>
      <c r="AV35" s="10"/>
      <c r="AW35" s="10"/>
      <c r="AX35" s="28">
        <f t="shared" ref="AX35" si="264">SUM(AY35:CN35)</f>
        <v>2818729.7</v>
      </c>
      <c r="AY35" s="4">
        <v>1325641.6000000001</v>
      </c>
      <c r="AZ35" s="4">
        <v>283427.90000000002</v>
      </c>
      <c r="BA35" s="4">
        <v>95326.8</v>
      </c>
      <c r="BB35" s="4">
        <v>74285.3</v>
      </c>
      <c r="BC35" s="4">
        <v>5960</v>
      </c>
      <c r="BD35" s="4">
        <v>628419.4</v>
      </c>
      <c r="BE35" s="4">
        <v>1716</v>
      </c>
      <c r="BF35" s="4">
        <v>68128.5</v>
      </c>
      <c r="BG35" s="7"/>
      <c r="BH35" s="4">
        <v>4949</v>
      </c>
      <c r="BI35" s="4"/>
      <c r="BJ35" s="4"/>
      <c r="BK35" s="4">
        <v>42048</v>
      </c>
      <c r="BL35" s="7"/>
      <c r="BM35" s="4">
        <v>2000</v>
      </c>
      <c r="BN35" s="4">
        <v>67344</v>
      </c>
      <c r="BO35" s="4"/>
      <c r="BP35" s="4">
        <v>500</v>
      </c>
      <c r="BQ35" s="4">
        <v>21000</v>
      </c>
      <c r="BR35" s="4">
        <v>7200</v>
      </c>
      <c r="BS35" s="4">
        <v>4000</v>
      </c>
      <c r="BT35" s="4">
        <v>23128</v>
      </c>
      <c r="BU35" s="4">
        <v>53958</v>
      </c>
      <c r="BV35" s="4">
        <v>44100</v>
      </c>
      <c r="BW35" s="4"/>
      <c r="BX35" s="4">
        <v>5325.2</v>
      </c>
      <c r="BY35" s="4"/>
      <c r="BZ35" s="4">
        <v>6000</v>
      </c>
      <c r="CA35" s="4"/>
      <c r="CB35" s="4"/>
      <c r="CC35" s="7"/>
      <c r="CD35" s="4">
        <v>22200</v>
      </c>
      <c r="CE35" s="4">
        <v>5072</v>
      </c>
      <c r="CF35" s="7">
        <v>25000</v>
      </c>
      <c r="CG35" s="4">
        <v>2000</v>
      </c>
      <c r="CH35" s="4"/>
      <c r="CI35" s="4"/>
      <c r="CJ35" s="4"/>
      <c r="CK35" s="4"/>
      <c r="CL35" s="4"/>
      <c r="CM35" s="4"/>
      <c r="CN35" s="4"/>
      <c r="CO35" s="28">
        <f t="shared" ref="CO35" si="265">SUM(CP35:EF35)</f>
        <v>2937853.0999999996</v>
      </c>
      <c r="CP35" s="10">
        <v>1371352.6</v>
      </c>
      <c r="CQ35" s="10">
        <v>273756.09999999998</v>
      </c>
      <c r="CR35" s="10">
        <v>118058.9</v>
      </c>
      <c r="CS35" s="4">
        <v>77827.899999999994</v>
      </c>
      <c r="CT35" s="4">
        <v>5960</v>
      </c>
      <c r="CU35" s="4">
        <v>628419.4</v>
      </c>
      <c r="CV35" s="4">
        <v>1716</v>
      </c>
      <c r="CW35" s="4">
        <v>70885.3</v>
      </c>
      <c r="CX35" s="7"/>
      <c r="CY35" s="4">
        <v>4949</v>
      </c>
      <c r="CZ35" s="4"/>
      <c r="DA35" s="4"/>
      <c r="DB35" s="4">
        <v>42048</v>
      </c>
      <c r="DC35" s="7"/>
      <c r="DD35" s="4">
        <v>2000</v>
      </c>
      <c r="DE35" s="4">
        <v>67344</v>
      </c>
      <c r="DF35" s="4"/>
      <c r="DG35" s="4">
        <v>500</v>
      </c>
      <c r="DH35" s="4">
        <v>27000</v>
      </c>
      <c r="DI35" s="4">
        <v>7200</v>
      </c>
      <c r="DJ35" s="4">
        <v>45000</v>
      </c>
      <c r="DK35" s="4">
        <v>26676</v>
      </c>
      <c r="DL35" s="4">
        <v>53958</v>
      </c>
      <c r="DM35" s="7"/>
      <c r="DN35" s="4">
        <v>44100</v>
      </c>
      <c r="DO35" s="4"/>
      <c r="DP35" s="4">
        <v>7586.9</v>
      </c>
      <c r="DQ35" s="4"/>
      <c r="DR35" s="4">
        <v>6000</v>
      </c>
      <c r="DS35" s="4"/>
      <c r="DT35" s="4"/>
      <c r="DU35" s="7"/>
      <c r="DV35" s="4">
        <v>22200</v>
      </c>
      <c r="DW35" s="4">
        <v>3315</v>
      </c>
      <c r="DX35" s="7">
        <v>25000</v>
      </c>
      <c r="DY35" s="4">
        <v>5000</v>
      </c>
      <c r="DZ35" s="4"/>
      <c r="EA35" s="4"/>
      <c r="EB35" s="4"/>
      <c r="EC35" s="4"/>
      <c r="ED35" s="4"/>
      <c r="EE35" s="4"/>
      <c r="EF35" s="4"/>
      <c r="EG35" s="28">
        <f t="shared" ref="EG35" si="266">SUM(EH35:FX35)</f>
        <v>2986736.6999999997</v>
      </c>
      <c r="EH35" s="10">
        <v>1393181.4</v>
      </c>
      <c r="EI35" s="10">
        <v>277913.90000000002</v>
      </c>
      <c r="EJ35" s="10">
        <v>120137.9</v>
      </c>
      <c r="EK35" s="4">
        <v>79630</v>
      </c>
      <c r="EL35" s="4">
        <v>5960</v>
      </c>
      <c r="EM35" s="4">
        <v>650000</v>
      </c>
      <c r="EN35" s="4">
        <v>1716</v>
      </c>
      <c r="EO35" s="4">
        <v>68128.5</v>
      </c>
      <c r="EP35" s="7"/>
      <c r="EQ35" s="4">
        <v>4949</v>
      </c>
      <c r="ER35" s="4"/>
      <c r="ES35" s="4"/>
      <c r="ET35" s="4">
        <v>42048</v>
      </c>
      <c r="EU35" s="7"/>
      <c r="EV35" s="4">
        <v>2000</v>
      </c>
      <c r="EW35" s="4">
        <v>70000</v>
      </c>
      <c r="EX35" s="4"/>
      <c r="EY35" s="4">
        <v>500</v>
      </c>
      <c r="EZ35" s="4">
        <v>28000</v>
      </c>
      <c r="FA35" s="4">
        <v>7200</v>
      </c>
      <c r="FB35" s="4">
        <v>40000</v>
      </c>
      <c r="FC35" s="4">
        <v>27000</v>
      </c>
      <c r="FD35" s="4">
        <v>54000</v>
      </c>
      <c r="FE35" s="7"/>
      <c r="FF35" s="4">
        <v>44100</v>
      </c>
      <c r="FG35" s="4"/>
      <c r="FH35" s="4">
        <v>8000</v>
      </c>
      <c r="FI35" s="4"/>
      <c r="FJ35" s="4">
        <v>6000</v>
      </c>
      <c r="FK35" s="4"/>
      <c r="FL35" s="4"/>
      <c r="FM35" s="7"/>
      <c r="FN35" s="4">
        <v>22200</v>
      </c>
      <c r="FO35" s="4">
        <v>5072</v>
      </c>
      <c r="FP35" s="7">
        <v>25000</v>
      </c>
      <c r="FQ35" s="4">
        <v>4000</v>
      </c>
      <c r="FR35" s="4"/>
      <c r="FS35" s="4"/>
      <c r="FT35" s="4"/>
      <c r="FU35" s="4"/>
      <c r="FV35" s="4"/>
      <c r="FW35" s="4"/>
      <c r="FX35" s="4"/>
      <c r="FY35" s="28">
        <f t="shared" ref="FY35" si="267">SUM(FZ35:HP35)</f>
        <v>3015558.8</v>
      </c>
      <c r="FZ35" s="10">
        <v>1420187.5</v>
      </c>
      <c r="GA35" s="10">
        <v>283057.90000000002</v>
      </c>
      <c r="GB35" s="10">
        <v>122709.9</v>
      </c>
      <c r="GC35" s="4">
        <v>73730</v>
      </c>
      <c r="GD35" s="4">
        <v>5960</v>
      </c>
      <c r="GE35" s="4">
        <v>650000</v>
      </c>
      <c r="GF35" s="4">
        <v>1716</v>
      </c>
      <c r="GG35" s="4">
        <v>68128.5</v>
      </c>
      <c r="GH35" s="7"/>
      <c r="GI35" s="4">
        <v>4949</v>
      </c>
      <c r="GJ35" s="4"/>
      <c r="GK35" s="4"/>
      <c r="GL35" s="4">
        <v>42048</v>
      </c>
      <c r="GM35" s="7"/>
      <c r="GN35" s="4">
        <v>2000</v>
      </c>
      <c r="GO35" s="4">
        <v>70000</v>
      </c>
      <c r="GP35" s="4"/>
      <c r="GQ35" s="4">
        <v>500</v>
      </c>
      <c r="GR35" s="4">
        <v>28000</v>
      </c>
      <c r="GS35" s="4">
        <v>7200</v>
      </c>
      <c r="GT35" s="4">
        <v>40000</v>
      </c>
      <c r="GU35" s="4">
        <v>27000</v>
      </c>
      <c r="GV35" s="4">
        <v>54000</v>
      </c>
      <c r="GW35" s="7"/>
      <c r="GX35" s="4">
        <v>44100</v>
      </c>
      <c r="GY35" s="4"/>
      <c r="GZ35" s="4">
        <v>8000</v>
      </c>
      <c r="HA35" s="4"/>
      <c r="HB35" s="4">
        <v>6000</v>
      </c>
      <c r="HC35" s="4"/>
      <c r="HD35" s="4"/>
      <c r="HE35" s="7"/>
      <c r="HF35" s="4">
        <v>22200</v>
      </c>
      <c r="HG35" s="4">
        <v>5072</v>
      </c>
      <c r="HH35" s="7">
        <v>25000</v>
      </c>
      <c r="HI35" s="4">
        <v>4000</v>
      </c>
      <c r="HJ35" s="4"/>
      <c r="HK35" s="4"/>
      <c r="HL35" s="4"/>
      <c r="HM35" s="4"/>
      <c r="HN35" s="4"/>
      <c r="HO35" s="4"/>
      <c r="HP35" s="4"/>
    </row>
    <row r="36" spans="1:224" s="11" customFormat="1" ht="54" customHeight="1" x14ac:dyDescent="0.25">
      <c r="A36" s="246"/>
      <c r="B36" s="187">
        <v>31001</v>
      </c>
      <c r="C36" s="85" t="s">
        <v>88</v>
      </c>
      <c r="D36" s="79">
        <f>SUM(E36:AW36)</f>
        <v>0</v>
      </c>
      <c r="E36" s="4"/>
      <c r="F36" s="4"/>
      <c r="G36" s="4"/>
      <c r="H36" s="4"/>
      <c r="I36" s="4"/>
      <c r="J36" s="4"/>
      <c r="K36" s="4"/>
      <c r="L36" s="4"/>
      <c r="M36" s="7"/>
      <c r="N36" s="4"/>
      <c r="O36" s="4"/>
      <c r="P36" s="4"/>
      <c r="Q36" s="4"/>
      <c r="R36" s="7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7"/>
      <c r="AJ36" s="7"/>
      <c r="AK36" s="4"/>
      <c r="AL36" s="7"/>
      <c r="AM36" s="4"/>
      <c r="AN36" s="7"/>
      <c r="AO36" s="7"/>
      <c r="AP36" s="4"/>
      <c r="AQ36" s="4"/>
      <c r="AR36" s="4"/>
      <c r="AS36" s="4"/>
      <c r="AT36" s="4"/>
      <c r="AU36" s="10"/>
      <c r="AV36" s="10"/>
      <c r="AW36" s="10"/>
      <c r="AX36" s="28">
        <f t="shared" ref="AX36" si="268">SUM(AY36:CN36)</f>
        <v>40000</v>
      </c>
      <c r="AY36" s="4"/>
      <c r="AZ36" s="4"/>
      <c r="BA36" s="4"/>
      <c r="BB36" s="4"/>
      <c r="BC36" s="4"/>
      <c r="BD36" s="4"/>
      <c r="BE36" s="4"/>
      <c r="BF36" s="4"/>
      <c r="BG36" s="7"/>
      <c r="BH36" s="4"/>
      <c r="BI36" s="4"/>
      <c r="BJ36" s="4"/>
      <c r="BK36" s="4"/>
      <c r="BL36" s="7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7"/>
      <c r="CD36" s="4"/>
      <c r="CE36" s="4"/>
      <c r="CF36" s="7"/>
      <c r="CG36" s="4"/>
      <c r="CH36" s="4"/>
      <c r="CI36" s="4"/>
      <c r="CJ36" s="4"/>
      <c r="CK36" s="4"/>
      <c r="CL36" s="4">
        <v>40000</v>
      </c>
      <c r="CM36" s="4"/>
      <c r="CN36" s="4"/>
      <c r="CO36" s="28">
        <f t="shared" ref="CO36" si="269">SUM(CP36:EF36)</f>
        <v>110000</v>
      </c>
      <c r="CP36" s="4"/>
      <c r="CQ36" s="4"/>
      <c r="CR36" s="4"/>
      <c r="CS36" s="4"/>
      <c r="CT36" s="4"/>
      <c r="CU36" s="4"/>
      <c r="CV36" s="4"/>
      <c r="CW36" s="4"/>
      <c r="CX36" s="7"/>
      <c r="CY36" s="4"/>
      <c r="CZ36" s="4"/>
      <c r="DA36" s="4"/>
      <c r="DB36" s="4"/>
      <c r="DC36" s="7"/>
      <c r="DD36" s="4"/>
      <c r="DE36" s="4"/>
      <c r="DF36" s="4"/>
      <c r="DG36" s="4"/>
      <c r="DH36" s="4"/>
      <c r="DI36" s="4"/>
      <c r="DJ36" s="4"/>
      <c r="DK36" s="4"/>
      <c r="DL36" s="4"/>
      <c r="DM36" s="7"/>
      <c r="DN36" s="4"/>
      <c r="DO36" s="4"/>
      <c r="DP36" s="4"/>
      <c r="DQ36" s="4"/>
      <c r="DR36" s="4"/>
      <c r="DS36" s="4"/>
      <c r="DT36" s="4"/>
      <c r="DU36" s="7"/>
      <c r="DV36" s="4"/>
      <c r="DW36" s="4"/>
      <c r="DX36" s="7"/>
      <c r="DY36" s="4"/>
      <c r="DZ36" s="4"/>
      <c r="EA36" s="4"/>
      <c r="EB36" s="4"/>
      <c r="EC36" s="4">
        <v>30000</v>
      </c>
      <c r="ED36" s="4">
        <v>80000</v>
      </c>
      <c r="EE36" s="4"/>
      <c r="EF36" s="4"/>
      <c r="EG36" s="28">
        <f t="shared" ref="EG36" si="270">SUM(EH36:FX36)</f>
        <v>110000</v>
      </c>
      <c r="EH36" s="4"/>
      <c r="EI36" s="4"/>
      <c r="EJ36" s="4"/>
      <c r="EK36" s="4"/>
      <c r="EL36" s="4"/>
      <c r="EM36" s="4"/>
      <c r="EN36" s="4"/>
      <c r="EO36" s="4"/>
      <c r="EP36" s="7"/>
      <c r="EQ36" s="4"/>
      <c r="ER36" s="4"/>
      <c r="ES36" s="4"/>
      <c r="ET36" s="4"/>
      <c r="EU36" s="7"/>
      <c r="EV36" s="4"/>
      <c r="EW36" s="4"/>
      <c r="EX36" s="4"/>
      <c r="EY36" s="4"/>
      <c r="EZ36" s="4"/>
      <c r="FA36" s="4"/>
      <c r="FB36" s="4"/>
      <c r="FC36" s="4"/>
      <c r="FD36" s="4"/>
      <c r="FE36" s="7"/>
      <c r="FF36" s="4"/>
      <c r="FG36" s="4"/>
      <c r="FH36" s="4"/>
      <c r="FI36" s="4"/>
      <c r="FJ36" s="4"/>
      <c r="FK36" s="4"/>
      <c r="FL36" s="4"/>
      <c r="FM36" s="7"/>
      <c r="FN36" s="4"/>
      <c r="FO36" s="4"/>
      <c r="FP36" s="7"/>
      <c r="FQ36" s="4"/>
      <c r="FR36" s="4"/>
      <c r="FS36" s="4"/>
      <c r="FT36" s="4"/>
      <c r="FU36" s="4">
        <v>30000</v>
      </c>
      <c r="FV36" s="4">
        <v>80000</v>
      </c>
      <c r="FW36" s="4"/>
      <c r="FX36" s="4"/>
      <c r="FY36" s="28">
        <f t="shared" ref="FY36" si="271">SUM(FZ36:HP36)</f>
        <v>110000</v>
      </c>
      <c r="FZ36" s="4"/>
      <c r="GA36" s="4"/>
      <c r="GB36" s="4"/>
      <c r="GC36" s="4"/>
      <c r="GD36" s="4"/>
      <c r="GE36" s="4"/>
      <c r="GF36" s="4"/>
      <c r="GG36" s="4"/>
      <c r="GH36" s="7"/>
      <c r="GI36" s="4"/>
      <c r="GJ36" s="4"/>
      <c r="GK36" s="4"/>
      <c r="GL36" s="4"/>
      <c r="GM36" s="7"/>
      <c r="GN36" s="4"/>
      <c r="GO36" s="4"/>
      <c r="GP36" s="4"/>
      <c r="GQ36" s="4"/>
      <c r="GR36" s="4"/>
      <c r="GS36" s="4"/>
      <c r="GT36" s="4"/>
      <c r="GU36" s="4"/>
      <c r="GV36" s="4"/>
      <c r="GW36" s="7"/>
      <c r="GX36" s="4"/>
      <c r="GY36" s="4"/>
      <c r="GZ36" s="4"/>
      <c r="HA36" s="4"/>
      <c r="HB36" s="4"/>
      <c r="HC36" s="4"/>
      <c r="HD36" s="4"/>
      <c r="HE36" s="7"/>
      <c r="HF36" s="4"/>
      <c r="HG36" s="4"/>
      <c r="HH36" s="7"/>
      <c r="HI36" s="4"/>
      <c r="HJ36" s="4"/>
      <c r="HK36" s="4"/>
      <c r="HL36" s="4"/>
      <c r="HM36" s="4">
        <v>30000</v>
      </c>
      <c r="HN36" s="4">
        <v>80000</v>
      </c>
      <c r="HO36" s="4"/>
      <c r="HP36" s="4"/>
    </row>
    <row r="37" spans="1:224" s="11" customFormat="1" ht="54" customHeight="1" x14ac:dyDescent="0.25">
      <c r="A37" s="244">
        <v>1147</v>
      </c>
      <c r="B37" s="29"/>
      <c r="C37" s="31" t="s">
        <v>121</v>
      </c>
      <c r="D37" s="79">
        <f>D38</f>
        <v>627004.9</v>
      </c>
      <c r="E37" s="28">
        <f>E38</f>
        <v>0</v>
      </c>
      <c r="F37" s="28">
        <f t="shared" ref="F37:BT37" si="272">F38</f>
        <v>0</v>
      </c>
      <c r="G37" s="28">
        <f t="shared" si="272"/>
        <v>0</v>
      </c>
      <c r="H37" s="28">
        <f t="shared" si="272"/>
        <v>0</v>
      </c>
      <c r="I37" s="28">
        <f t="shared" si="272"/>
        <v>0</v>
      </c>
      <c r="J37" s="28">
        <f t="shared" si="272"/>
        <v>0</v>
      </c>
      <c r="K37" s="28">
        <f t="shared" si="272"/>
        <v>0</v>
      </c>
      <c r="L37" s="28">
        <f t="shared" si="272"/>
        <v>0</v>
      </c>
      <c r="M37" s="28">
        <f t="shared" si="272"/>
        <v>0</v>
      </c>
      <c r="N37" s="28">
        <f t="shared" si="272"/>
        <v>0</v>
      </c>
      <c r="O37" s="28">
        <f t="shared" si="272"/>
        <v>0</v>
      </c>
      <c r="P37" s="28">
        <f t="shared" si="272"/>
        <v>0</v>
      </c>
      <c r="Q37" s="28">
        <f t="shared" si="272"/>
        <v>0</v>
      </c>
      <c r="R37" s="28">
        <f t="shared" si="272"/>
        <v>0</v>
      </c>
      <c r="S37" s="28">
        <f t="shared" si="272"/>
        <v>0</v>
      </c>
      <c r="T37" s="28">
        <f t="shared" si="272"/>
        <v>0</v>
      </c>
      <c r="U37" s="28">
        <f t="shared" si="272"/>
        <v>0</v>
      </c>
      <c r="V37" s="28">
        <f t="shared" si="272"/>
        <v>0</v>
      </c>
      <c r="W37" s="28">
        <f t="shared" si="272"/>
        <v>0</v>
      </c>
      <c r="X37" s="28">
        <f t="shared" si="272"/>
        <v>0</v>
      </c>
      <c r="Y37" s="28">
        <f t="shared" si="272"/>
        <v>0</v>
      </c>
      <c r="Z37" s="28">
        <f t="shared" si="272"/>
        <v>0</v>
      </c>
      <c r="AA37" s="28">
        <f t="shared" si="272"/>
        <v>0</v>
      </c>
      <c r="AB37" s="28">
        <f t="shared" si="272"/>
        <v>0</v>
      </c>
      <c r="AC37" s="28">
        <f t="shared" si="272"/>
        <v>0</v>
      </c>
      <c r="AD37" s="28">
        <f t="shared" si="272"/>
        <v>0</v>
      </c>
      <c r="AE37" s="28">
        <f t="shared" si="272"/>
        <v>0</v>
      </c>
      <c r="AF37" s="28">
        <f t="shared" si="272"/>
        <v>0</v>
      </c>
      <c r="AG37" s="28">
        <f t="shared" si="272"/>
        <v>627004.9</v>
      </c>
      <c r="AH37" s="28">
        <f t="shared" si="272"/>
        <v>0</v>
      </c>
      <c r="AI37" s="114"/>
      <c r="AJ37" s="28">
        <f t="shared" si="272"/>
        <v>0</v>
      </c>
      <c r="AK37" s="28">
        <f t="shared" si="272"/>
        <v>0</v>
      </c>
      <c r="AL37" s="114"/>
      <c r="AM37" s="28">
        <f t="shared" si="272"/>
        <v>0</v>
      </c>
      <c r="AN37" s="28">
        <f t="shared" si="272"/>
        <v>0</v>
      </c>
      <c r="AO37" s="114"/>
      <c r="AP37" s="28">
        <f t="shared" si="272"/>
        <v>0</v>
      </c>
      <c r="AQ37" s="28">
        <f t="shared" si="272"/>
        <v>0</v>
      </c>
      <c r="AR37" s="28">
        <f t="shared" si="272"/>
        <v>0</v>
      </c>
      <c r="AS37" s="28">
        <f t="shared" si="272"/>
        <v>0</v>
      </c>
      <c r="AT37" s="28">
        <f t="shared" si="272"/>
        <v>0</v>
      </c>
      <c r="AU37" s="28">
        <f t="shared" si="272"/>
        <v>0</v>
      </c>
      <c r="AV37" s="28">
        <f t="shared" si="272"/>
        <v>0</v>
      </c>
      <c r="AW37" s="28">
        <f t="shared" si="272"/>
        <v>0</v>
      </c>
      <c r="AX37" s="28">
        <f t="shared" si="272"/>
        <v>590176.5</v>
      </c>
      <c r="AY37" s="28">
        <f t="shared" si="272"/>
        <v>0</v>
      </c>
      <c r="AZ37" s="28">
        <f t="shared" si="272"/>
        <v>0</v>
      </c>
      <c r="BA37" s="28">
        <f t="shared" si="272"/>
        <v>0</v>
      </c>
      <c r="BB37" s="28">
        <f t="shared" si="272"/>
        <v>0</v>
      </c>
      <c r="BC37" s="28">
        <f t="shared" si="272"/>
        <v>0</v>
      </c>
      <c r="BD37" s="28">
        <f t="shared" si="272"/>
        <v>0</v>
      </c>
      <c r="BE37" s="28">
        <f t="shared" si="272"/>
        <v>0</v>
      </c>
      <c r="BF37" s="28">
        <f t="shared" si="272"/>
        <v>0</v>
      </c>
      <c r="BG37" s="28">
        <f t="shared" si="272"/>
        <v>0</v>
      </c>
      <c r="BH37" s="28">
        <f t="shared" si="272"/>
        <v>0</v>
      </c>
      <c r="BI37" s="28">
        <f t="shared" si="272"/>
        <v>0</v>
      </c>
      <c r="BJ37" s="28">
        <f t="shared" si="272"/>
        <v>0</v>
      </c>
      <c r="BK37" s="28">
        <f t="shared" si="272"/>
        <v>0</v>
      </c>
      <c r="BL37" s="28">
        <f t="shared" si="272"/>
        <v>0</v>
      </c>
      <c r="BM37" s="28">
        <f t="shared" si="272"/>
        <v>0</v>
      </c>
      <c r="BN37" s="28">
        <f t="shared" si="272"/>
        <v>0</v>
      </c>
      <c r="BO37" s="28">
        <f t="shared" si="272"/>
        <v>0</v>
      </c>
      <c r="BP37" s="28">
        <f t="shared" si="272"/>
        <v>0</v>
      </c>
      <c r="BQ37" s="28">
        <f t="shared" si="272"/>
        <v>0</v>
      </c>
      <c r="BR37" s="28">
        <f t="shared" si="272"/>
        <v>0</v>
      </c>
      <c r="BS37" s="28">
        <f t="shared" si="272"/>
        <v>0</v>
      </c>
      <c r="BT37" s="28">
        <f t="shared" si="272"/>
        <v>0</v>
      </c>
      <c r="BU37" s="28">
        <f t="shared" ref="BU37:EG37" si="273">BU38</f>
        <v>0</v>
      </c>
      <c r="BV37" s="28">
        <f t="shared" si="273"/>
        <v>0</v>
      </c>
      <c r="BW37" s="28">
        <f t="shared" si="273"/>
        <v>0</v>
      </c>
      <c r="BX37" s="28">
        <f t="shared" si="273"/>
        <v>0</v>
      </c>
      <c r="BY37" s="28">
        <f t="shared" si="273"/>
        <v>0</v>
      </c>
      <c r="BZ37" s="28">
        <f t="shared" si="273"/>
        <v>0</v>
      </c>
      <c r="CA37" s="28">
        <f t="shared" si="273"/>
        <v>590176.5</v>
      </c>
      <c r="CB37" s="28">
        <f t="shared" si="273"/>
        <v>0</v>
      </c>
      <c r="CC37" s="28">
        <f t="shared" si="273"/>
        <v>0</v>
      </c>
      <c r="CD37" s="28">
        <f t="shared" si="273"/>
        <v>0</v>
      </c>
      <c r="CE37" s="28">
        <f t="shared" si="273"/>
        <v>0</v>
      </c>
      <c r="CF37" s="28">
        <f t="shared" si="273"/>
        <v>0</v>
      </c>
      <c r="CG37" s="28">
        <f t="shared" si="273"/>
        <v>0</v>
      </c>
      <c r="CH37" s="28">
        <f t="shared" si="273"/>
        <v>0</v>
      </c>
      <c r="CI37" s="28">
        <f t="shared" si="273"/>
        <v>0</v>
      </c>
      <c r="CJ37" s="28">
        <f t="shared" si="273"/>
        <v>0</v>
      </c>
      <c r="CK37" s="28">
        <f t="shared" si="273"/>
        <v>0</v>
      </c>
      <c r="CL37" s="28">
        <f t="shared" si="273"/>
        <v>0</v>
      </c>
      <c r="CM37" s="28">
        <f t="shared" si="273"/>
        <v>0</v>
      </c>
      <c r="CN37" s="28">
        <f t="shared" si="273"/>
        <v>0</v>
      </c>
      <c r="CO37" s="28">
        <f t="shared" si="273"/>
        <v>752936.7</v>
      </c>
      <c r="CP37" s="28">
        <f t="shared" si="273"/>
        <v>0</v>
      </c>
      <c r="CQ37" s="28">
        <f t="shared" si="273"/>
        <v>0</v>
      </c>
      <c r="CR37" s="28">
        <f t="shared" si="273"/>
        <v>0</v>
      </c>
      <c r="CS37" s="28">
        <f t="shared" si="273"/>
        <v>0</v>
      </c>
      <c r="CT37" s="28">
        <f t="shared" si="273"/>
        <v>0</v>
      </c>
      <c r="CU37" s="28">
        <f t="shared" si="273"/>
        <v>0</v>
      </c>
      <c r="CV37" s="28">
        <f t="shared" si="273"/>
        <v>0</v>
      </c>
      <c r="CW37" s="28">
        <f t="shared" si="273"/>
        <v>0</v>
      </c>
      <c r="CX37" s="28">
        <f t="shared" si="273"/>
        <v>0</v>
      </c>
      <c r="CY37" s="28">
        <f t="shared" si="273"/>
        <v>0</v>
      </c>
      <c r="CZ37" s="28">
        <f t="shared" si="273"/>
        <v>0</v>
      </c>
      <c r="DA37" s="28">
        <f t="shared" si="273"/>
        <v>0</v>
      </c>
      <c r="DB37" s="28">
        <f t="shared" si="273"/>
        <v>0</v>
      </c>
      <c r="DC37" s="28">
        <f t="shared" si="273"/>
        <v>0</v>
      </c>
      <c r="DD37" s="28">
        <f t="shared" si="273"/>
        <v>0</v>
      </c>
      <c r="DE37" s="28">
        <f t="shared" si="273"/>
        <v>0</v>
      </c>
      <c r="DF37" s="28">
        <f t="shared" si="273"/>
        <v>0</v>
      </c>
      <c r="DG37" s="28">
        <f t="shared" si="273"/>
        <v>0</v>
      </c>
      <c r="DH37" s="28">
        <f t="shared" si="273"/>
        <v>0</v>
      </c>
      <c r="DI37" s="28">
        <f t="shared" si="273"/>
        <v>0</v>
      </c>
      <c r="DJ37" s="28">
        <f t="shared" si="273"/>
        <v>0</v>
      </c>
      <c r="DK37" s="28">
        <f t="shared" si="273"/>
        <v>0</v>
      </c>
      <c r="DL37" s="28">
        <f t="shared" si="273"/>
        <v>0</v>
      </c>
      <c r="DM37" s="114"/>
      <c r="DN37" s="28">
        <f t="shared" si="273"/>
        <v>0</v>
      </c>
      <c r="DO37" s="28">
        <f t="shared" si="273"/>
        <v>0</v>
      </c>
      <c r="DP37" s="28">
        <f t="shared" si="273"/>
        <v>0</v>
      </c>
      <c r="DQ37" s="28">
        <f t="shared" si="273"/>
        <v>0</v>
      </c>
      <c r="DR37" s="28">
        <f t="shared" si="273"/>
        <v>0</v>
      </c>
      <c r="DS37" s="28">
        <f t="shared" si="273"/>
        <v>752936.7</v>
      </c>
      <c r="DT37" s="28">
        <f t="shared" si="273"/>
        <v>0</v>
      </c>
      <c r="DU37" s="28">
        <f t="shared" si="273"/>
        <v>0</v>
      </c>
      <c r="DV37" s="28">
        <f t="shared" si="273"/>
        <v>0</v>
      </c>
      <c r="DW37" s="28">
        <f t="shared" si="273"/>
        <v>0</v>
      </c>
      <c r="DX37" s="28">
        <f t="shared" si="273"/>
        <v>0</v>
      </c>
      <c r="DY37" s="28">
        <f t="shared" si="273"/>
        <v>0</v>
      </c>
      <c r="DZ37" s="28">
        <f t="shared" si="273"/>
        <v>0</v>
      </c>
      <c r="EA37" s="28">
        <f t="shared" si="273"/>
        <v>0</v>
      </c>
      <c r="EB37" s="28">
        <f t="shared" si="273"/>
        <v>0</v>
      </c>
      <c r="EC37" s="28">
        <f t="shared" si="273"/>
        <v>0</v>
      </c>
      <c r="ED37" s="28">
        <f t="shared" si="273"/>
        <v>0</v>
      </c>
      <c r="EE37" s="28">
        <f t="shared" si="273"/>
        <v>0</v>
      </c>
      <c r="EF37" s="28">
        <f t="shared" si="273"/>
        <v>0</v>
      </c>
      <c r="EG37" s="28">
        <f t="shared" si="273"/>
        <v>752936.7</v>
      </c>
      <c r="EH37" s="28">
        <f t="shared" ref="EH37:GT37" si="274">EH38</f>
        <v>0</v>
      </c>
      <c r="EI37" s="28">
        <f t="shared" si="274"/>
        <v>0</v>
      </c>
      <c r="EJ37" s="28">
        <f t="shared" si="274"/>
        <v>0</v>
      </c>
      <c r="EK37" s="28">
        <f t="shared" si="274"/>
        <v>0</v>
      </c>
      <c r="EL37" s="28">
        <f t="shared" si="274"/>
        <v>0</v>
      </c>
      <c r="EM37" s="28">
        <f t="shared" si="274"/>
        <v>0</v>
      </c>
      <c r="EN37" s="28">
        <f t="shared" si="274"/>
        <v>0</v>
      </c>
      <c r="EO37" s="28">
        <f t="shared" si="274"/>
        <v>0</v>
      </c>
      <c r="EP37" s="28">
        <f t="shared" si="274"/>
        <v>0</v>
      </c>
      <c r="EQ37" s="28">
        <f t="shared" si="274"/>
        <v>0</v>
      </c>
      <c r="ER37" s="28">
        <f t="shared" si="274"/>
        <v>0</v>
      </c>
      <c r="ES37" s="28">
        <f t="shared" si="274"/>
        <v>0</v>
      </c>
      <c r="ET37" s="28">
        <f t="shared" si="274"/>
        <v>0</v>
      </c>
      <c r="EU37" s="28">
        <f t="shared" si="274"/>
        <v>0</v>
      </c>
      <c r="EV37" s="28">
        <f t="shared" si="274"/>
        <v>0</v>
      </c>
      <c r="EW37" s="28">
        <f t="shared" si="274"/>
        <v>0</v>
      </c>
      <c r="EX37" s="28">
        <f t="shared" si="274"/>
        <v>0</v>
      </c>
      <c r="EY37" s="28">
        <f t="shared" si="274"/>
        <v>0</v>
      </c>
      <c r="EZ37" s="28">
        <f t="shared" si="274"/>
        <v>0</v>
      </c>
      <c r="FA37" s="28">
        <f t="shared" si="274"/>
        <v>0</v>
      </c>
      <c r="FB37" s="28">
        <f t="shared" si="274"/>
        <v>0</v>
      </c>
      <c r="FC37" s="28">
        <f t="shared" si="274"/>
        <v>0</v>
      </c>
      <c r="FD37" s="28">
        <f t="shared" si="274"/>
        <v>0</v>
      </c>
      <c r="FE37" s="114"/>
      <c r="FF37" s="28">
        <f t="shared" si="274"/>
        <v>0</v>
      </c>
      <c r="FG37" s="28">
        <f t="shared" si="274"/>
        <v>0</v>
      </c>
      <c r="FH37" s="28">
        <f t="shared" si="274"/>
        <v>0</v>
      </c>
      <c r="FI37" s="28">
        <f t="shared" si="274"/>
        <v>0</v>
      </c>
      <c r="FJ37" s="28">
        <f t="shared" si="274"/>
        <v>0</v>
      </c>
      <c r="FK37" s="28">
        <f t="shared" si="274"/>
        <v>752936.7</v>
      </c>
      <c r="FL37" s="28">
        <f t="shared" si="274"/>
        <v>0</v>
      </c>
      <c r="FM37" s="28">
        <f t="shared" si="274"/>
        <v>0</v>
      </c>
      <c r="FN37" s="28">
        <f t="shared" si="274"/>
        <v>0</v>
      </c>
      <c r="FO37" s="28">
        <f t="shared" si="274"/>
        <v>0</v>
      </c>
      <c r="FP37" s="28">
        <f t="shared" si="274"/>
        <v>0</v>
      </c>
      <c r="FQ37" s="28">
        <f t="shared" si="274"/>
        <v>0</v>
      </c>
      <c r="FR37" s="28">
        <f t="shared" si="274"/>
        <v>0</v>
      </c>
      <c r="FS37" s="28">
        <f t="shared" si="274"/>
        <v>0</v>
      </c>
      <c r="FT37" s="28">
        <f t="shared" si="274"/>
        <v>0</v>
      </c>
      <c r="FU37" s="28">
        <v>0</v>
      </c>
      <c r="FV37" s="28">
        <f t="shared" si="274"/>
        <v>0</v>
      </c>
      <c r="FW37" s="28">
        <f t="shared" si="274"/>
        <v>0</v>
      </c>
      <c r="FX37" s="28">
        <f t="shared" si="274"/>
        <v>0</v>
      </c>
      <c r="FY37" s="28">
        <f t="shared" si="274"/>
        <v>752936.7</v>
      </c>
      <c r="FZ37" s="28">
        <f t="shared" si="274"/>
        <v>0</v>
      </c>
      <c r="GA37" s="28">
        <f t="shared" si="274"/>
        <v>0</v>
      </c>
      <c r="GB37" s="28">
        <f t="shared" si="274"/>
        <v>0</v>
      </c>
      <c r="GC37" s="28">
        <f t="shared" si="274"/>
        <v>0</v>
      </c>
      <c r="GD37" s="28">
        <f t="shared" si="274"/>
        <v>0</v>
      </c>
      <c r="GE37" s="28">
        <f t="shared" si="274"/>
        <v>0</v>
      </c>
      <c r="GF37" s="28">
        <f t="shared" si="274"/>
        <v>0</v>
      </c>
      <c r="GG37" s="28">
        <f t="shared" si="274"/>
        <v>0</v>
      </c>
      <c r="GH37" s="28">
        <f t="shared" si="274"/>
        <v>0</v>
      </c>
      <c r="GI37" s="28">
        <f t="shared" si="274"/>
        <v>0</v>
      </c>
      <c r="GJ37" s="28">
        <f t="shared" si="274"/>
        <v>0</v>
      </c>
      <c r="GK37" s="28">
        <f t="shared" si="274"/>
        <v>0</v>
      </c>
      <c r="GL37" s="28">
        <f t="shared" si="274"/>
        <v>0</v>
      </c>
      <c r="GM37" s="28">
        <f t="shared" si="274"/>
        <v>0</v>
      </c>
      <c r="GN37" s="28">
        <f t="shared" si="274"/>
        <v>0</v>
      </c>
      <c r="GO37" s="28">
        <f t="shared" si="274"/>
        <v>0</v>
      </c>
      <c r="GP37" s="28">
        <f t="shared" si="274"/>
        <v>0</v>
      </c>
      <c r="GQ37" s="28">
        <f t="shared" si="274"/>
        <v>0</v>
      </c>
      <c r="GR37" s="28">
        <f t="shared" si="274"/>
        <v>0</v>
      </c>
      <c r="GS37" s="28">
        <f t="shared" si="274"/>
        <v>0</v>
      </c>
      <c r="GT37" s="28">
        <f t="shared" si="274"/>
        <v>0</v>
      </c>
      <c r="GU37" s="28">
        <f t="shared" ref="GU37:HP37" si="275">GU38</f>
        <v>0</v>
      </c>
      <c r="GV37" s="28">
        <f t="shared" si="275"/>
        <v>0</v>
      </c>
      <c r="GW37" s="114"/>
      <c r="GX37" s="28">
        <f t="shared" si="275"/>
        <v>0</v>
      </c>
      <c r="GY37" s="28">
        <f t="shared" si="275"/>
        <v>0</v>
      </c>
      <c r="GZ37" s="28">
        <f t="shared" si="275"/>
        <v>0</v>
      </c>
      <c r="HA37" s="28">
        <f t="shared" si="275"/>
        <v>0</v>
      </c>
      <c r="HB37" s="28">
        <f t="shared" si="275"/>
        <v>0</v>
      </c>
      <c r="HC37" s="28">
        <f t="shared" si="275"/>
        <v>752936.7</v>
      </c>
      <c r="HD37" s="28">
        <f t="shared" si="275"/>
        <v>0</v>
      </c>
      <c r="HE37" s="28">
        <f t="shared" si="275"/>
        <v>0</v>
      </c>
      <c r="HF37" s="28">
        <f t="shared" si="275"/>
        <v>0</v>
      </c>
      <c r="HG37" s="28">
        <f t="shared" si="275"/>
        <v>0</v>
      </c>
      <c r="HH37" s="28">
        <f t="shared" si="275"/>
        <v>0</v>
      </c>
      <c r="HI37" s="28">
        <f t="shared" si="275"/>
        <v>0</v>
      </c>
      <c r="HJ37" s="28">
        <f t="shared" si="275"/>
        <v>0</v>
      </c>
      <c r="HK37" s="28">
        <f t="shared" si="275"/>
        <v>0</v>
      </c>
      <c r="HL37" s="28">
        <f t="shared" si="275"/>
        <v>0</v>
      </c>
      <c r="HM37" s="28">
        <f t="shared" si="275"/>
        <v>0</v>
      </c>
      <c r="HN37" s="28">
        <f t="shared" si="275"/>
        <v>0</v>
      </c>
      <c r="HO37" s="28">
        <f t="shared" si="275"/>
        <v>0</v>
      </c>
      <c r="HP37" s="28">
        <f t="shared" si="275"/>
        <v>0</v>
      </c>
    </row>
    <row r="38" spans="1:224" s="11" customFormat="1" ht="66" customHeight="1" x14ac:dyDescent="0.25">
      <c r="A38" s="246"/>
      <c r="B38" s="8">
        <v>11001</v>
      </c>
      <c r="C38" s="89" t="s">
        <v>120</v>
      </c>
      <c r="D38" s="79">
        <f t="shared" ref="D38" si="276">SUM(E38:AW38)</f>
        <v>627004.9</v>
      </c>
      <c r="E38" s="4"/>
      <c r="F38" s="4"/>
      <c r="G38" s="4"/>
      <c r="H38" s="4"/>
      <c r="I38" s="4"/>
      <c r="J38" s="4"/>
      <c r="K38" s="4"/>
      <c r="L38" s="4"/>
      <c r="M38" s="7"/>
      <c r="N38" s="4"/>
      <c r="O38" s="4"/>
      <c r="P38" s="4"/>
      <c r="Q38" s="4"/>
      <c r="R38" s="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>
        <v>627004.9</v>
      </c>
      <c r="AH38" s="4"/>
      <c r="AI38" s="7"/>
      <c r="AJ38" s="7"/>
      <c r="AK38" s="4"/>
      <c r="AL38" s="7"/>
      <c r="AM38" s="4"/>
      <c r="AN38" s="7"/>
      <c r="AO38" s="7"/>
      <c r="AP38" s="4"/>
      <c r="AQ38" s="4"/>
      <c r="AR38" s="4"/>
      <c r="AS38" s="4"/>
      <c r="AT38" s="4"/>
      <c r="AU38" s="10"/>
      <c r="AV38" s="10"/>
      <c r="AW38" s="10"/>
      <c r="AX38" s="28">
        <f t="shared" ref="AX38" si="277">SUM(AY38:CN38)</f>
        <v>590176.5</v>
      </c>
      <c r="AY38" s="4"/>
      <c r="AZ38" s="4"/>
      <c r="BA38" s="4"/>
      <c r="BB38" s="4"/>
      <c r="BC38" s="4"/>
      <c r="BD38" s="4"/>
      <c r="BE38" s="4"/>
      <c r="BF38" s="4"/>
      <c r="BG38" s="7"/>
      <c r="BH38" s="4"/>
      <c r="BI38" s="4"/>
      <c r="BJ38" s="4"/>
      <c r="BK38" s="4"/>
      <c r="BL38" s="7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>
        <v>590176.5</v>
      </c>
      <c r="CB38" s="4"/>
      <c r="CC38" s="7"/>
      <c r="CD38" s="4"/>
      <c r="CE38" s="4"/>
      <c r="CF38" s="7"/>
      <c r="CG38" s="4"/>
      <c r="CH38" s="4"/>
      <c r="CI38" s="4"/>
      <c r="CJ38" s="4"/>
      <c r="CK38" s="4"/>
      <c r="CL38" s="4"/>
      <c r="CM38" s="4"/>
      <c r="CN38" s="4"/>
      <c r="CO38" s="28">
        <f t="shared" ref="CO38" si="278">SUM(CP38:EF38)</f>
        <v>752936.7</v>
      </c>
      <c r="CP38" s="4"/>
      <c r="CQ38" s="4"/>
      <c r="CR38" s="4"/>
      <c r="CS38" s="4"/>
      <c r="CT38" s="4"/>
      <c r="CU38" s="4"/>
      <c r="CV38" s="4"/>
      <c r="CW38" s="4"/>
      <c r="CX38" s="7"/>
      <c r="CY38" s="4"/>
      <c r="CZ38" s="4"/>
      <c r="DA38" s="4"/>
      <c r="DB38" s="4"/>
      <c r="DC38" s="7"/>
      <c r="DD38" s="4"/>
      <c r="DE38" s="4"/>
      <c r="DF38" s="4"/>
      <c r="DG38" s="4"/>
      <c r="DH38" s="4"/>
      <c r="DI38" s="4"/>
      <c r="DJ38" s="4"/>
      <c r="DK38" s="4"/>
      <c r="DL38" s="4"/>
      <c r="DM38" s="7"/>
      <c r="DN38" s="4"/>
      <c r="DO38" s="4"/>
      <c r="DP38" s="4"/>
      <c r="DQ38" s="4"/>
      <c r="DR38" s="4"/>
      <c r="DS38" s="4">
        <v>752936.7</v>
      </c>
      <c r="DT38" s="4"/>
      <c r="DU38" s="7"/>
      <c r="DV38" s="4"/>
      <c r="DW38" s="4"/>
      <c r="DX38" s="7"/>
      <c r="DY38" s="4"/>
      <c r="DZ38" s="4"/>
      <c r="EA38" s="4"/>
      <c r="EB38" s="4"/>
      <c r="EC38" s="4"/>
      <c r="ED38" s="4"/>
      <c r="EE38" s="4"/>
      <c r="EF38" s="4"/>
      <c r="EG38" s="28">
        <f t="shared" ref="EG38" si="279">SUM(EH38:FX38)</f>
        <v>752936.7</v>
      </c>
      <c r="EH38" s="4"/>
      <c r="EI38" s="4"/>
      <c r="EJ38" s="4"/>
      <c r="EK38" s="4"/>
      <c r="EL38" s="4"/>
      <c r="EM38" s="4"/>
      <c r="EN38" s="4"/>
      <c r="EO38" s="4"/>
      <c r="EP38" s="7"/>
      <c r="EQ38" s="4"/>
      <c r="ER38" s="4"/>
      <c r="ES38" s="4"/>
      <c r="ET38" s="4"/>
      <c r="EU38" s="7"/>
      <c r="EV38" s="4"/>
      <c r="EW38" s="4"/>
      <c r="EX38" s="4"/>
      <c r="EY38" s="4"/>
      <c r="EZ38" s="4"/>
      <c r="FA38" s="4"/>
      <c r="FB38" s="4"/>
      <c r="FC38" s="4"/>
      <c r="FD38" s="4"/>
      <c r="FE38" s="7"/>
      <c r="FF38" s="4"/>
      <c r="FG38" s="4"/>
      <c r="FH38" s="4"/>
      <c r="FI38" s="4"/>
      <c r="FJ38" s="4"/>
      <c r="FK38" s="4">
        <v>752936.7</v>
      </c>
      <c r="FL38" s="4"/>
      <c r="FM38" s="7"/>
      <c r="FN38" s="4"/>
      <c r="FO38" s="4"/>
      <c r="FP38" s="7"/>
      <c r="FQ38" s="4"/>
      <c r="FR38" s="4"/>
      <c r="FS38" s="4"/>
      <c r="FT38" s="4"/>
      <c r="FU38" s="4"/>
      <c r="FV38" s="4"/>
      <c r="FW38" s="4"/>
      <c r="FX38" s="4"/>
      <c r="FY38" s="28">
        <f t="shared" ref="FY38" si="280">SUM(FZ38:HP38)</f>
        <v>752936.7</v>
      </c>
      <c r="FZ38" s="4"/>
      <c r="GA38" s="4"/>
      <c r="GB38" s="4"/>
      <c r="GC38" s="4"/>
      <c r="GD38" s="4"/>
      <c r="GE38" s="4"/>
      <c r="GF38" s="4"/>
      <c r="GG38" s="4"/>
      <c r="GH38" s="7"/>
      <c r="GI38" s="4"/>
      <c r="GJ38" s="4"/>
      <c r="GK38" s="4"/>
      <c r="GL38" s="4"/>
      <c r="GM38" s="7"/>
      <c r="GN38" s="4"/>
      <c r="GO38" s="4"/>
      <c r="GP38" s="4"/>
      <c r="GQ38" s="4"/>
      <c r="GR38" s="4"/>
      <c r="GS38" s="4"/>
      <c r="GT38" s="4"/>
      <c r="GU38" s="4"/>
      <c r="GV38" s="4"/>
      <c r="GW38" s="7"/>
      <c r="GX38" s="4"/>
      <c r="GY38" s="4"/>
      <c r="GZ38" s="4"/>
      <c r="HA38" s="4"/>
      <c r="HB38" s="4"/>
      <c r="HC38" s="4">
        <v>752936.7</v>
      </c>
      <c r="HD38" s="4"/>
      <c r="HE38" s="7"/>
      <c r="HF38" s="4"/>
      <c r="HG38" s="4"/>
      <c r="HH38" s="7"/>
      <c r="HI38" s="4"/>
      <c r="HJ38" s="4"/>
      <c r="HK38" s="4"/>
      <c r="HL38" s="4"/>
      <c r="HM38" s="4"/>
      <c r="HN38" s="4"/>
      <c r="HO38" s="4"/>
      <c r="HP38" s="4"/>
    </row>
    <row r="39" spans="1:224" ht="62.25" customHeight="1" x14ac:dyDescent="0.25">
      <c r="A39" s="244">
        <v>1228</v>
      </c>
      <c r="B39" s="29"/>
      <c r="C39" s="124" t="s">
        <v>133</v>
      </c>
      <c r="D39" s="79">
        <f t="shared" ref="D39:AK39" si="281">D41</f>
        <v>0</v>
      </c>
      <c r="E39" s="28">
        <f t="shared" si="281"/>
        <v>0</v>
      </c>
      <c r="F39" s="28">
        <f t="shared" si="281"/>
        <v>0</v>
      </c>
      <c r="G39" s="28">
        <f t="shared" si="281"/>
        <v>0</v>
      </c>
      <c r="H39" s="28">
        <f t="shared" si="281"/>
        <v>0</v>
      </c>
      <c r="I39" s="28">
        <f t="shared" si="281"/>
        <v>0</v>
      </c>
      <c r="J39" s="28">
        <f t="shared" si="281"/>
        <v>0</v>
      </c>
      <c r="K39" s="28">
        <f t="shared" si="281"/>
        <v>0</v>
      </c>
      <c r="L39" s="28">
        <f t="shared" si="281"/>
        <v>0</v>
      </c>
      <c r="M39" s="28">
        <f t="shared" si="281"/>
        <v>0</v>
      </c>
      <c r="N39" s="28">
        <f t="shared" si="281"/>
        <v>0</v>
      </c>
      <c r="O39" s="28">
        <f t="shared" si="281"/>
        <v>0</v>
      </c>
      <c r="P39" s="28">
        <f t="shared" si="281"/>
        <v>0</v>
      </c>
      <c r="Q39" s="28">
        <f t="shared" si="281"/>
        <v>0</v>
      </c>
      <c r="R39" s="28">
        <f t="shared" si="281"/>
        <v>0</v>
      </c>
      <c r="S39" s="28">
        <f t="shared" si="281"/>
        <v>0</v>
      </c>
      <c r="T39" s="28">
        <f t="shared" si="281"/>
        <v>0</v>
      </c>
      <c r="U39" s="28">
        <f t="shared" si="281"/>
        <v>0</v>
      </c>
      <c r="V39" s="28">
        <f t="shared" si="281"/>
        <v>0</v>
      </c>
      <c r="W39" s="28">
        <f t="shared" si="281"/>
        <v>0</v>
      </c>
      <c r="X39" s="28">
        <f t="shared" si="281"/>
        <v>0</v>
      </c>
      <c r="Y39" s="28">
        <f t="shared" si="281"/>
        <v>0</v>
      </c>
      <c r="Z39" s="28">
        <f t="shared" si="281"/>
        <v>0</v>
      </c>
      <c r="AA39" s="28">
        <f t="shared" si="281"/>
        <v>0</v>
      </c>
      <c r="AB39" s="28">
        <f t="shared" si="281"/>
        <v>0</v>
      </c>
      <c r="AC39" s="28">
        <f t="shared" si="281"/>
        <v>0</v>
      </c>
      <c r="AD39" s="28">
        <f t="shared" si="281"/>
        <v>0</v>
      </c>
      <c r="AE39" s="28">
        <f t="shared" si="281"/>
        <v>0</v>
      </c>
      <c r="AF39" s="28">
        <f t="shared" si="281"/>
        <v>0</v>
      </c>
      <c r="AG39" s="28">
        <f t="shared" si="281"/>
        <v>0</v>
      </c>
      <c r="AH39" s="28">
        <f t="shared" si="281"/>
        <v>0</v>
      </c>
      <c r="AI39" s="114"/>
      <c r="AJ39" s="28">
        <f t="shared" si="281"/>
        <v>0</v>
      </c>
      <c r="AK39" s="28">
        <f t="shared" si="281"/>
        <v>0</v>
      </c>
      <c r="AL39" s="114"/>
      <c r="AM39" s="28">
        <f t="shared" ref="AM39:BS39" si="282">AM41</f>
        <v>0</v>
      </c>
      <c r="AN39" s="28">
        <f t="shared" si="282"/>
        <v>0</v>
      </c>
      <c r="AO39" s="114"/>
      <c r="AP39" s="28">
        <f t="shared" si="282"/>
        <v>0</v>
      </c>
      <c r="AQ39" s="28">
        <f t="shared" si="282"/>
        <v>0</v>
      </c>
      <c r="AR39" s="28">
        <f t="shared" si="282"/>
        <v>0</v>
      </c>
      <c r="AS39" s="28">
        <f t="shared" si="282"/>
        <v>0</v>
      </c>
      <c r="AT39" s="28">
        <f t="shared" si="282"/>
        <v>0</v>
      </c>
      <c r="AU39" s="28">
        <f t="shared" si="282"/>
        <v>0</v>
      </c>
      <c r="AV39" s="28">
        <f t="shared" si="282"/>
        <v>0</v>
      </c>
      <c r="AW39" s="28">
        <f t="shared" si="282"/>
        <v>0</v>
      </c>
      <c r="AX39" s="28">
        <f>AX40+AX41+AX42+AX44+AX45+AX46</f>
        <v>1500000</v>
      </c>
      <c r="AY39" s="28">
        <f t="shared" si="282"/>
        <v>0</v>
      </c>
      <c r="AZ39" s="28">
        <f t="shared" si="282"/>
        <v>0</v>
      </c>
      <c r="BA39" s="28">
        <f t="shared" si="282"/>
        <v>0</v>
      </c>
      <c r="BB39" s="28">
        <f t="shared" si="282"/>
        <v>0</v>
      </c>
      <c r="BC39" s="28">
        <f t="shared" si="282"/>
        <v>0</v>
      </c>
      <c r="BD39" s="28">
        <f t="shared" si="282"/>
        <v>0</v>
      </c>
      <c r="BE39" s="28">
        <f t="shared" si="282"/>
        <v>0</v>
      </c>
      <c r="BF39" s="28">
        <f t="shared" si="282"/>
        <v>0</v>
      </c>
      <c r="BG39" s="28">
        <f t="shared" si="282"/>
        <v>0</v>
      </c>
      <c r="BH39" s="28">
        <f t="shared" si="282"/>
        <v>0</v>
      </c>
      <c r="BI39" s="28">
        <f t="shared" si="282"/>
        <v>0</v>
      </c>
      <c r="BJ39" s="28">
        <f t="shared" si="282"/>
        <v>0</v>
      </c>
      <c r="BK39" s="28">
        <f t="shared" si="282"/>
        <v>0</v>
      </c>
      <c r="BL39" s="28">
        <f t="shared" si="282"/>
        <v>0</v>
      </c>
      <c r="BM39" s="28">
        <f t="shared" si="282"/>
        <v>0</v>
      </c>
      <c r="BN39" s="28">
        <f t="shared" si="282"/>
        <v>0</v>
      </c>
      <c r="BO39" s="28">
        <f t="shared" si="282"/>
        <v>0</v>
      </c>
      <c r="BP39" s="28">
        <f t="shared" si="282"/>
        <v>0</v>
      </c>
      <c r="BQ39" s="28">
        <f t="shared" si="282"/>
        <v>0</v>
      </c>
      <c r="BR39" s="28">
        <f t="shared" si="282"/>
        <v>0</v>
      </c>
      <c r="BS39" s="28">
        <f t="shared" si="282"/>
        <v>0</v>
      </c>
      <c r="BT39" s="28">
        <f t="shared" ref="BT39:CY39" si="283">BT41</f>
        <v>0</v>
      </c>
      <c r="BU39" s="28">
        <f t="shared" si="283"/>
        <v>0</v>
      </c>
      <c r="BV39" s="28">
        <f t="shared" si="283"/>
        <v>0</v>
      </c>
      <c r="BW39" s="28">
        <f t="shared" si="283"/>
        <v>0</v>
      </c>
      <c r="BX39" s="28">
        <f t="shared" si="283"/>
        <v>0</v>
      </c>
      <c r="BY39" s="28">
        <f t="shared" si="283"/>
        <v>0</v>
      </c>
      <c r="BZ39" s="28">
        <f t="shared" si="283"/>
        <v>0</v>
      </c>
      <c r="CA39" s="28">
        <f t="shared" si="283"/>
        <v>0</v>
      </c>
      <c r="CB39" s="28">
        <f t="shared" si="283"/>
        <v>0</v>
      </c>
      <c r="CC39" s="28">
        <f t="shared" si="283"/>
        <v>0</v>
      </c>
      <c r="CD39" s="28">
        <f t="shared" si="283"/>
        <v>0</v>
      </c>
      <c r="CE39" s="28">
        <f t="shared" si="283"/>
        <v>0</v>
      </c>
      <c r="CF39" s="28">
        <f t="shared" si="283"/>
        <v>0</v>
      </c>
      <c r="CG39" s="28">
        <f t="shared" si="283"/>
        <v>0</v>
      </c>
      <c r="CH39" s="28">
        <f t="shared" si="283"/>
        <v>0</v>
      </c>
      <c r="CI39" s="28">
        <f t="shared" si="283"/>
        <v>485310</v>
      </c>
      <c r="CJ39" s="28">
        <f t="shared" si="283"/>
        <v>0</v>
      </c>
      <c r="CK39" s="28">
        <f t="shared" si="283"/>
        <v>0</v>
      </c>
      <c r="CL39" s="28">
        <f t="shared" si="283"/>
        <v>0</v>
      </c>
      <c r="CM39" s="28">
        <f t="shared" si="283"/>
        <v>0</v>
      </c>
      <c r="CN39" s="28">
        <f t="shared" si="283"/>
        <v>14690</v>
      </c>
      <c r="CO39" s="28">
        <f t="shared" si="283"/>
        <v>1200000</v>
      </c>
      <c r="CP39" s="28">
        <f t="shared" si="283"/>
        <v>0</v>
      </c>
      <c r="CQ39" s="28">
        <f t="shared" si="283"/>
        <v>0</v>
      </c>
      <c r="CR39" s="28">
        <f t="shared" si="283"/>
        <v>0</v>
      </c>
      <c r="CS39" s="28">
        <f t="shared" si="283"/>
        <v>0</v>
      </c>
      <c r="CT39" s="28">
        <f t="shared" si="283"/>
        <v>0</v>
      </c>
      <c r="CU39" s="28">
        <f t="shared" si="283"/>
        <v>0</v>
      </c>
      <c r="CV39" s="28">
        <f t="shared" si="283"/>
        <v>0</v>
      </c>
      <c r="CW39" s="28">
        <f t="shared" si="283"/>
        <v>0</v>
      </c>
      <c r="CX39" s="28">
        <f t="shared" si="283"/>
        <v>0</v>
      </c>
      <c r="CY39" s="28">
        <f t="shared" si="283"/>
        <v>0</v>
      </c>
      <c r="CZ39" s="28">
        <f t="shared" ref="CZ39:DL39" si="284">CZ41</f>
        <v>0</v>
      </c>
      <c r="DA39" s="28">
        <f t="shared" si="284"/>
        <v>0</v>
      </c>
      <c r="DB39" s="28">
        <f t="shared" si="284"/>
        <v>0</v>
      </c>
      <c r="DC39" s="28">
        <f t="shared" si="284"/>
        <v>0</v>
      </c>
      <c r="DD39" s="28">
        <f t="shared" si="284"/>
        <v>0</v>
      </c>
      <c r="DE39" s="28">
        <f t="shared" si="284"/>
        <v>0</v>
      </c>
      <c r="DF39" s="28">
        <f t="shared" si="284"/>
        <v>0</v>
      </c>
      <c r="DG39" s="28">
        <f t="shared" si="284"/>
        <v>0</v>
      </c>
      <c r="DH39" s="28">
        <f t="shared" si="284"/>
        <v>0</v>
      </c>
      <c r="DI39" s="28">
        <f t="shared" si="284"/>
        <v>0</v>
      </c>
      <c r="DJ39" s="28">
        <f t="shared" si="284"/>
        <v>0</v>
      </c>
      <c r="DK39" s="28">
        <f t="shared" si="284"/>
        <v>0</v>
      </c>
      <c r="DL39" s="28">
        <f t="shared" si="284"/>
        <v>0</v>
      </c>
      <c r="DM39" s="114"/>
      <c r="DN39" s="28">
        <f t="shared" ref="DN39:DZ39" si="285">DN41</f>
        <v>0</v>
      </c>
      <c r="DO39" s="28">
        <f t="shared" si="285"/>
        <v>0</v>
      </c>
      <c r="DP39" s="28">
        <f t="shared" si="285"/>
        <v>0</v>
      </c>
      <c r="DQ39" s="28">
        <f t="shared" si="285"/>
        <v>0</v>
      </c>
      <c r="DR39" s="28">
        <f t="shared" si="285"/>
        <v>0</v>
      </c>
      <c r="DS39" s="28">
        <f t="shared" si="285"/>
        <v>0</v>
      </c>
      <c r="DT39" s="28">
        <f t="shared" si="285"/>
        <v>0</v>
      </c>
      <c r="DU39" s="28">
        <f t="shared" si="285"/>
        <v>0</v>
      </c>
      <c r="DV39" s="28">
        <f t="shared" si="285"/>
        <v>0</v>
      </c>
      <c r="DW39" s="28">
        <f t="shared" si="285"/>
        <v>0</v>
      </c>
      <c r="DX39" s="28">
        <f t="shared" si="285"/>
        <v>0</v>
      </c>
      <c r="DY39" s="28">
        <f t="shared" si="285"/>
        <v>0</v>
      </c>
      <c r="DZ39" s="28">
        <f t="shared" si="285"/>
        <v>0</v>
      </c>
      <c r="EA39" s="28">
        <f>EA41+EA40</f>
        <v>2700000</v>
      </c>
      <c r="EB39" s="28">
        <f t="shared" ref="EB39:FD39" si="286">EB41</f>
        <v>0</v>
      </c>
      <c r="EC39" s="28">
        <f t="shared" si="286"/>
        <v>0</v>
      </c>
      <c r="ED39" s="28">
        <f t="shared" si="286"/>
        <v>0</v>
      </c>
      <c r="EE39" s="28">
        <f t="shared" si="286"/>
        <v>0</v>
      </c>
      <c r="EF39" s="28">
        <f t="shared" si="286"/>
        <v>0</v>
      </c>
      <c r="EG39" s="28">
        <f>EG40+EG41</f>
        <v>2900000</v>
      </c>
      <c r="EH39" s="28">
        <f t="shared" si="286"/>
        <v>0</v>
      </c>
      <c r="EI39" s="28">
        <f t="shared" si="286"/>
        <v>0</v>
      </c>
      <c r="EJ39" s="28">
        <f t="shared" si="286"/>
        <v>0</v>
      </c>
      <c r="EK39" s="28">
        <f t="shared" si="286"/>
        <v>0</v>
      </c>
      <c r="EL39" s="28">
        <f t="shared" si="286"/>
        <v>0</v>
      </c>
      <c r="EM39" s="28">
        <f t="shared" si="286"/>
        <v>0</v>
      </c>
      <c r="EN39" s="28">
        <f t="shared" si="286"/>
        <v>0</v>
      </c>
      <c r="EO39" s="28">
        <f t="shared" si="286"/>
        <v>0</v>
      </c>
      <c r="EP39" s="28">
        <f t="shared" si="286"/>
        <v>0</v>
      </c>
      <c r="EQ39" s="28">
        <f t="shared" si="286"/>
        <v>0</v>
      </c>
      <c r="ER39" s="28">
        <f t="shared" si="286"/>
        <v>0</v>
      </c>
      <c r="ES39" s="28">
        <f t="shared" si="286"/>
        <v>0</v>
      </c>
      <c r="ET39" s="28">
        <f t="shared" si="286"/>
        <v>0</v>
      </c>
      <c r="EU39" s="28">
        <f t="shared" si="286"/>
        <v>0</v>
      </c>
      <c r="EV39" s="28">
        <f t="shared" si="286"/>
        <v>0</v>
      </c>
      <c r="EW39" s="28">
        <f t="shared" si="286"/>
        <v>0</v>
      </c>
      <c r="EX39" s="28">
        <f t="shared" si="286"/>
        <v>0</v>
      </c>
      <c r="EY39" s="28">
        <f t="shared" si="286"/>
        <v>0</v>
      </c>
      <c r="EZ39" s="28">
        <f t="shared" si="286"/>
        <v>0</v>
      </c>
      <c r="FA39" s="28">
        <f t="shared" si="286"/>
        <v>0</v>
      </c>
      <c r="FB39" s="28">
        <f t="shared" si="286"/>
        <v>0</v>
      </c>
      <c r="FC39" s="28">
        <f t="shared" si="286"/>
        <v>0</v>
      </c>
      <c r="FD39" s="28">
        <f t="shared" si="286"/>
        <v>0</v>
      </c>
      <c r="FE39" s="114"/>
      <c r="FF39" s="28">
        <f t="shared" ref="FF39:GV39" si="287">FF41</f>
        <v>0</v>
      </c>
      <c r="FG39" s="28">
        <f t="shared" si="287"/>
        <v>0</v>
      </c>
      <c r="FH39" s="28">
        <f t="shared" si="287"/>
        <v>0</v>
      </c>
      <c r="FI39" s="28">
        <f t="shared" si="287"/>
        <v>0</v>
      </c>
      <c r="FJ39" s="28">
        <f t="shared" si="287"/>
        <v>0</v>
      </c>
      <c r="FK39" s="28">
        <f t="shared" si="287"/>
        <v>0</v>
      </c>
      <c r="FL39" s="28">
        <f t="shared" si="287"/>
        <v>0</v>
      </c>
      <c r="FM39" s="28">
        <f t="shared" si="287"/>
        <v>0</v>
      </c>
      <c r="FN39" s="28">
        <f t="shared" si="287"/>
        <v>0</v>
      </c>
      <c r="FO39" s="28">
        <f t="shared" si="287"/>
        <v>0</v>
      </c>
      <c r="FP39" s="28">
        <f t="shared" si="287"/>
        <v>0</v>
      </c>
      <c r="FQ39" s="28">
        <f t="shared" si="287"/>
        <v>0</v>
      </c>
      <c r="FR39" s="28">
        <f t="shared" si="287"/>
        <v>0</v>
      </c>
      <c r="FS39" s="28">
        <f t="shared" si="287"/>
        <v>1400000</v>
      </c>
      <c r="FT39" s="28">
        <f t="shared" si="287"/>
        <v>0</v>
      </c>
      <c r="FU39" s="28">
        <f t="shared" si="287"/>
        <v>0</v>
      </c>
      <c r="FV39" s="28">
        <f t="shared" si="287"/>
        <v>0</v>
      </c>
      <c r="FW39" s="28">
        <f t="shared" si="287"/>
        <v>0</v>
      </c>
      <c r="FX39" s="28">
        <f t="shared" si="287"/>
        <v>0</v>
      </c>
      <c r="FY39" s="28">
        <f t="shared" si="287"/>
        <v>1400000</v>
      </c>
      <c r="FZ39" s="28">
        <f t="shared" si="287"/>
        <v>0</v>
      </c>
      <c r="GA39" s="28">
        <f t="shared" si="287"/>
        <v>0</v>
      </c>
      <c r="GB39" s="28">
        <f t="shared" si="287"/>
        <v>0</v>
      </c>
      <c r="GC39" s="28">
        <f t="shared" si="287"/>
        <v>0</v>
      </c>
      <c r="GD39" s="28">
        <f t="shared" si="287"/>
        <v>0</v>
      </c>
      <c r="GE39" s="28">
        <f t="shared" si="287"/>
        <v>0</v>
      </c>
      <c r="GF39" s="28">
        <f t="shared" si="287"/>
        <v>0</v>
      </c>
      <c r="GG39" s="28">
        <f t="shared" si="287"/>
        <v>0</v>
      </c>
      <c r="GH39" s="28">
        <f t="shared" si="287"/>
        <v>0</v>
      </c>
      <c r="GI39" s="28">
        <f t="shared" si="287"/>
        <v>0</v>
      </c>
      <c r="GJ39" s="28">
        <f t="shared" si="287"/>
        <v>0</v>
      </c>
      <c r="GK39" s="28">
        <f t="shared" si="287"/>
        <v>0</v>
      </c>
      <c r="GL39" s="28">
        <f t="shared" si="287"/>
        <v>0</v>
      </c>
      <c r="GM39" s="28">
        <f t="shared" si="287"/>
        <v>0</v>
      </c>
      <c r="GN39" s="28">
        <f t="shared" si="287"/>
        <v>0</v>
      </c>
      <c r="GO39" s="28">
        <f t="shared" si="287"/>
        <v>0</v>
      </c>
      <c r="GP39" s="28">
        <f t="shared" si="287"/>
        <v>0</v>
      </c>
      <c r="GQ39" s="28">
        <f t="shared" si="287"/>
        <v>0</v>
      </c>
      <c r="GR39" s="28">
        <f t="shared" si="287"/>
        <v>0</v>
      </c>
      <c r="GS39" s="28">
        <f t="shared" si="287"/>
        <v>0</v>
      </c>
      <c r="GT39" s="28">
        <f t="shared" si="287"/>
        <v>0</v>
      </c>
      <c r="GU39" s="28">
        <f t="shared" si="287"/>
        <v>0</v>
      </c>
      <c r="GV39" s="28">
        <f t="shared" si="287"/>
        <v>0</v>
      </c>
      <c r="GW39" s="114"/>
      <c r="GX39" s="28">
        <f t="shared" ref="GX39:HP39" si="288">GX41</f>
        <v>0</v>
      </c>
      <c r="GY39" s="28">
        <f t="shared" si="288"/>
        <v>0</v>
      </c>
      <c r="GZ39" s="28">
        <f t="shared" si="288"/>
        <v>0</v>
      </c>
      <c r="HA39" s="28">
        <f t="shared" si="288"/>
        <v>0</v>
      </c>
      <c r="HB39" s="28">
        <f t="shared" si="288"/>
        <v>0</v>
      </c>
      <c r="HC39" s="28">
        <f t="shared" si="288"/>
        <v>0</v>
      </c>
      <c r="HD39" s="28">
        <f t="shared" si="288"/>
        <v>0</v>
      </c>
      <c r="HE39" s="28">
        <f t="shared" si="288"/>
        <v>0</v>
      </c>
      <c r="HF39" s="28">
        <f t="shared" si="288"/>
        <v>0</v>
      </c>
      <c r="HG39" s="28">
        <f t="shared" si="288"/>
        <v>0</v>
      </c>
      <c r="HH39" s="28">
        <f t="shared" si="288"/>
        <v>0</v>
      </c>
      <c r="HI39" s="28">
        <f t="shared" si="288"/>
        <v>0</v>
      </c>
      <c r="HJ39" s="28">
        <f t="shared" si="288"/>
        <v>0</v>
      </c>
      <c r="HK39" s="28">
        <f t="shared" si="288"/>
        <v>1400000</v>
      </c>
      <c r="HL39" s="28">
        <f t="shared" si="288"/>
        <v>0</v>
      </c>
      <c r="HM39" s="28">
        <f t="shared" si="288"/>
        <v>0</v>
      </c>
      <c r="HN39" s="28">
        <f t="shared" si="288"/>
        <v>0</v>
      </c>
      <c r="HO39" s="28">
        <f t="shared" si="288"/>
        <v>0</v>
      </c>
      <c r="HP39" s="28">
        <f t="shared" si="288"/>
        <v>0</v>
      </c>
    </row>
    <row r="40" spans="1:224" ht="51.75" customHeight="1" x14ac:dyDescent="0.25">
      <c r="A40" s="245"/>
      <c r="B40" s="8">
        <v>31001</v>
      </c>
      <c r="C40" s="124" t="s">
        <v>134</v>
      </c>
      <c r="D40" s="79">
        <f t="shared" ref="D40" si="289">SUM(E40:AW40)</f>
        <v>0</v>
      </c>
      <c r="E40" s="4"/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7"/>
      <c r="AJ40" s="7"/>
      <c r="AK40" s="4"/>
      <c r="AL40" s="7"/>
      <c r="AM40" s="4"/>
      <c r="AN40" s="7"/>
      <c r="AO40" s="7"/>
      <c r="AP40" s="4"/>
      <c r="AQ40" s="4"/>
      <c r="AR40" s="4"/>
      <c r="AS40" s="4"/>
      <c r="AT40" s="4"/>
      <c r="AU40" s="10"/>
      <c r="AV40" s="10"/>
      <c r="AW40" s="10"/>
      <c r="AX40" s="28">
        <f t="shared" ref="AX40" si="290">SUM(AY40:CN40)</f>
        <v>1000000</v>
      </c>
      <c r="AY40" s="4"/>
      <c r="AZ40" s="4"/>
      <c r="BA40" s="4"/>
      <c r="BB40" s="4"/>
      <c r="BC40" s="4"/>
      <c r="BD40" s="4"/>
      <c r="BE40" s="4"/>
      <c r="BF40" s="4"/>
      <c r="BG40" s="7"/>
      <c r="BH40" s="4"/>
      <c r="BI40" s="4"/>
      <c r="BJ40" s="4"/>
      <c r="BK40" s="4"/>
      <c r="BL40" s="7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7"/>
      <c r="CD40" s="4"/>
      <c r="CE40" s="4"/>
      <c r="CF40" s="7"/>
      <c r="CG40" s="4"/>
      <c r="CH40" s="4"/>
      <c r="CI40" s="4">
        <v>1000000</v>
      </c>
      <c r="CJ40" s="4"/>
      <c r="CK40" s="4"/>
      <c r="CL40" s="4"/>
      <c r="CM40" s="4"/>
      <c r="CN40" s="4"/>
      <c r="CO40" s="28">
        <f t="shared" ref="CO40" si="291">SUM(CP40:EF40)</f>
        <v>1500000</v>
      </c>
      <c r="CP40" s="4"/>
      <c r="CQ40" s="4"/>
      <c r="CR40" s="4"/>
      <c r="CS40" s="4"/>
      <c r="CT40" s="4"/>
      <c r="CU40" s="4"/>
      <c r="CV40" s="4"/>
      <c r="CW40" s="4"/>
      <c r="CX40" s="7"/>
      <c r="CY40" s="4"/>
      <c r="CZ40" s="4"/>
      <c r="DA40" s="4"/>
      <c r="DB40" s="4"/>
      <c r="DC40" s="7"/>
      <c r="DD40" s="4"/>
      <c r="DE40" s="4"/>
      <c r="DF40" s="4"/>
      <c r="DG40" s="4"/>
      <c r="DH40" s="4"/>
      <c r="DI40" s="4"/>
      <c r="DJ40" s="4"/>
      <c r="DK40" s="4"/>
      <c r="DL40" s="4"/>
      <c r="DM40" s="7"/>
      <c r="DN40" s="4"/>
      <c r="DO40" s="4"/>
      <c r="DP40" s="4"/>
      <c r="DQ40" s="4"/>
      <c r="DR40" s="4"/>
      <c r="DS40" s="4"/>
      <c r="DT40" s="4"/>
      <c r="DU40" s="7"/>
      <c r="DV40" s="4"/>
      <c r="DW40" s="4"/>
      <c r="DX40" s="7"/>
      <c r="DY40" s="4"/>
      <c r="DZ40" s="4"/>
      <c r="EA40" s="4">
        <v>1500000</v>
      </c>
      <c r="EB40" s="4"/>
      <c r="EC40" s="4"/>
      <c r="ED40" s="4"/>
      <c r="EE40" s="4"/>
      <c r="EF40" s="4"/>
      <c r="EG40" s="28">
        <f t="shared" ref="EG40" si="292">SUM(EH40:FX40)</f>
        <v>1500000</v>
      </c>
      <c r="EH40" s="4"/>
      <c r="EI40" s="4"/>
      <c r="EJ40" s="4"/>
      <c r="EK40" s="4"/>
      <c r="EL40" s="4"/>
      <c r="EM40" s="4"/>
      <c r="EN40" s="4"/>
      <c r="EO40" s="4"/>
      <c r="EP40" s="7"/>
      <c r="EQ40" s="4"/>
      <c r="ER40" s="4"/>
      <c r="ES40" s="4"/>
      <c r="ET40" s="4"/>
      <c r="EU40" s="7"/>
      <c r="EV40" s="4"/>
      <c r="EW40" s="4"/>
      <c r="EX40" s="4"/>
      <c r="EY40" s="4"/>
      <c r="EZ40" s="4"/>
      <c r="FA40" s="4"/>
      <c r="FB40" s="4"/>
      <c r="FC40" s="4"/>
      <c r="FD40" s="4"/>
      <c r="FE40" s="7"/>
      <c r="FF40" s="4"/>
      <c r="FG40" s="4"/>
      <c r="FH40" s="4"/>
      <c r="FI40" s="4"/>
      <c r="FJ40" s="4"/>
      <c r="FK40" s="4"/>
      <c r="FL40" s="4"/>
      <c r="FM40" s="7"/>
      <c r="FN40" s="4"/>
      <c r="FO40" s="4"/>
      <c r="FP40" s="7"/>
      <c r="FQ40" s="4"/>
      <c r="FR40" s="4"/>
      <c r="FS40" s="4">
        <v>1500000</v>
      </c>
      <c r="FT40" s="4"/>
      <c r="FU40" s="4"/>
      <c r="FV40" s="4"/>
      <c r="FW40" s="4"/>
      <c r="FX40" s="4"/>
      <c r="FY40" s="28">
        <f t="shared" ref="FY40" si="293">SUM(FZ40:HP40)</f>
        <v>0</v>
      </c>
      <c r="FZ40" s="4"/>
      <c r="GA40" s="4"/>
      <c r="GB40" s="4"/>
      <c r="GC40" s="4"/>
      <c r="GD40" s="4"/>
      <c r="GE40" s="4"/>
      <c r="GF40" s="4"/>
      <c r="GG40" s="4"/>
      <c r="GH40" s="7"/>
      <c r="GI40" s="4"/>
      <c r="GJ40" s="4"/>
      <c r="GK40" s="4"/>
      <c r="GL40" s="4"/>
      <c r="GM40" s="7"/>
      <c r="GN40" s="4"/>
      <c r="GO40" s="4"/>
      <c r="GP40" s="4"/>
      <c r="GQ40" s="4"/>
      <c r="GR40" s="4"/>
      <c r="GS40" s="4"/>
      <c r="GT40" s="4"/>
      <c r="GU40" s="4"/>
      <c r="GV40" s="4"/>
      <c r="GW40" s="7"/>
      <c r="GX40" s="4"/>
      <c r="GY40" s="4"/>
      <c r="GZ40" s="4"/>
      <c r="HA40" s="4"/>
      <c r="HB40" s="4"/>
      <c r="HC40" s="4"/>
      <c r="HD40" s="4"/>
      <c r="HE40" s="7"/>
      <c r="HF40" s="4"/>
      <c r="HG40" s="4"/>
      <c r="HH40" s="7"/>
      <c r="HI40" s="4"/>
      <c r="HJ40" s="4"/>
      <c r="HK40" s="4"/>
      <c r="HL40" s="4"/>
      <c r="HM40" s="4"/>
      <c r="HN40" s="4"/>
      <c r="HO40" s="4"/>
      <c r="HP40" s="4"/>
    </row>
    <row r="41" spans="1:224" ht="51" customHeight="1" x14ac:dyDescent="0.25">
      <c r="A41" s="246"/>
      <c r="B41" s="8">
        <v>31002</v>
      </c>
      <c r="C41" s="124" t="s">
        <v>132</v>
      </c>
      <c r="D41" s="79">
        <f t="shared" ref="D41" si="294">SUM(E41:AW41)</f>
        <v>0</v>
      </c>
      <c r="E41" s="4"/>
      <c r="F41" s="4"/>
      <c r="G41" s="4"/>
      <c r="H41" s="4"/>
      <c r="I41" s="4"/>
      <c r="J41" s="4"/>
      <c r="K41" s="4"/>
      <c r="L41" s="4"/>
      <c r="M41" s="7"/>
      <c r="N41" s="4"/>
      <c r="O41" s="4"/>
      <c r="P41" s="4"/>
      <c r="Q41" s="4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7"/>
      <c r="AJ41" s="7"/>
      <c r="AK41" s="4"/>
      <c r="AL41" s="7"/>
      <c r="AM41" s="4"/>
      <c r="AN41" s="7"/>
      <c r="AO41" s="7"/>
      <c r="AP41" s="4"/>
      <c r="AQ41" s="4"/>
      <c r="AR41" s="4"/>
      <c r="AS41" s="4"/>
      <c r="AT41" s="4"/>
      <c r="AU41" s="10"/>
      <c r="AV41" s="10"/>
      <c r="AW41" s="10"/>
      <c r="AX41" s="28">
        <f t="shared" ref="AX41" si="295">SUM(AY41:CN41)</f>
        <v>500000</v>
      </c>
      <c r="AY41" s="4"/>
      <c r="AZ41" s="4"/>
      <c r="BA41" s="4"/>
      <c r="BB41" s="4"/>
      <c r="BC41" s="4"/>
      <c r="BD41" s="4"/>
      <c r="BE41" s="4"/>
      <c r="BF41" s="4"/>
      <c r="BG41" s="7"/>
      <c r="BH41" s="4"/>
      <c r="BI41" s="4"/>
      <c r="BJ41" s="4"/>
      <c r="BK41" s="4"/>
      <c r="BL41" s="7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7"/>
      <c r="CD41" s="4"/>
      <c r="CE41" s="4"/>
      <c r="CF41" s="7"/>
      <c r="CG41" s="4"/>
      <c r="CH41" s="4"/>
      <c r="CI41" s="4">
        <v>485310</v>
      </c>
      <c r="CJ41" s="4"/>
      <c r="CK41" s="4"/>
      <c r="CL41" s="4"/>
      <c r="CM41" s="4"/>
      <c r="CN41" s="4">
        <v>14690</v>
      </c>
      <c r="CO41" s="28">
        <f t="shared" ref="CO41" si="296">SUM(CP41:EF41)</f>
        <v>1200000</v>
      </c>
      <c r="CP41" s="4"/>
      <c r="CQ41" s="4"/>
      <c r="CR41" s="4"/>
      <c r="CS41" s="4"/>
      <c r="CT41" s="4"/>
      <c r="CU41" s="4"/>
      <c r="CV41" s="4"/>
      <c r="CW41" s="4"/>
      <c r="CX41" s="7"/>
      <c r="CY41" s="4"/>
      <c r="CZ41" s="4"/>
      <c r="DA41" s="4"/>
      <c r="DB41" s="4"/>
      <c r="DC41" s="7"/>
      <c r="DD41" s="4"/>
      <c r="DE41" s="4"/>
      <c r="DF41" s="4"/>
      <c r="DG41" s="4"/>
      <c r="DH41" s="4"/>
      <c r="DI41" s="4"/>
      <c r="DJ41" s="4"/>
      <c r="DK41" s="4"/>
      <c r="DL41" s="4"/>
      <c r="DM41" s="7"/>
      <c r="DN41" s="4"/>
      <c r="DO41" s="4"/>
      <c r="DP41" s="4"/>
      <c r="DQ41" s="4"/>
      <c r="DR41" s="4"/>
      <c r="DS41" s="4"/>
      <c r="DT41" s="4"/>
      <c r="DU41" s="7"/>
      <c r="DV41" s="4"/>
      <c r="DW41" s="4"/>
      <c r="DX41" s="7"/>
      <c r="DY41" s="4"/>
      <c r="DZ41" s="4"/>
      <c r="EA41" s="4">
        <v>1200000</v>
      </c>
      <c r="EB41" s="4"/>
      <c r="EC41" s="4"/>
      <c r="ED41" s="4"/>
      <c r="EE41" s="4"/>
      <c r="EF41" s="4"/>
      <c r="EG41" s="28">
        <f t="shared" ref="EG41" si="297">SUM(EH41:FX41)</f>
        <v>1400000</v>
      </c>
      <c r="EH41" s="4"/>
      <c r="EI41" s="4"/>
      <c r="EJ41" s="4"/>
      <c r="EK41" s="4"/>
      <c r="EL41" s="4"/>
      <c r="EM41" s="4"/>
      <c r="EN41" s="4"/>
      <c r="EO41" s="4"/>
      <c r="EP41" s="7"/>
      <c r="EQ41" s="4"/>
      <c r="ER41" s="4"/>
      <c r="ES41" s="4"/>
      <c r="ET41" s="4"/>
      <c r="EU41" s="7"/>
      <c r="EV41" s="4"/>
      <c r="EW41" s="4"/>
      <c r="EX41" s="4"/>
      <c r="EY41" s="4"/>
      <c r="EZ41" s="4"/>
      <c r="FA41" s="4"/>
      <c r="FB41" s="4"/>
      <c r="FC41" s="4"/>
      <c r="FD41" s="4"/>
      <c r="FE41" s="7"/>
      <c r="FF41" s="4"/>
      <c r="FG41" s="4"/>
      <c r="FH41" s="4"/>
      <c r="FI41" s="4"/>
      <c r="FJ41" s="4"/>
      <c r="FK41" s="4"/>
      <c r="FL41" s="4"/>
      <c r="FM41" s="7"/>
      <c r="FN41" s="4"/>
      <c r="FO41" s="4"/>
      <c r="FP41" s="7"/>
      <c r="FQ41" s="4"/>
      <c r="FR41" s="4"/>
      <c r="FS41" s="4">
        <v>1400000</v>
      </c>
      <c r="FT41" s="4"/>
      <c r="FU41" s="4"/>
      <c r="FV41" s="4"/>
      <c r="FW41" s="4"/>
      <c r="FX41" s="4"/>
      <c r="FY41" s="28">
        <f t="shared" ref="FY41" si="298">SUM(FZ41:HP41)</f>
        <v>1400000</v>
      </c>
      <c r="FZ41" s="4"/>
      <c r="GA41" s="4"/>
      <c r="GB41" s="4"/>
      <c r="GC41" s="4"/>
      <c r="GD41" s="4"/>
      <c r="GE41" s="4"/>
      <c r="GF41" s="4"/>
      <c r="GG41" s="4"/>
      <c r="GH41" s="7"/>
      <c r="GI41" s="4"/>
      <c r="GJ41" s="4"/>
      <c r="GK41" s="4"/>
      <c r="GL41" s="4"/>
      <c r="GM41" s="7"/>
      <c r="GN41" s="4"/>
      <c r="GO41" s="4"/>
      <c r="GP41" s="4"/>
      <c r="GQ41" s="4"/>
      <c r="GR41" s="4"/>
      <c r="GS41" s="4"/>
      <c r="GT41" s="4"/>
      <c r="GU41" s="4"/>
      <c r="GV41" s="4"/>
      <c r="GW41" s="7"/>
      <c r="GX41" s="4"/>
      <c r="GY41" s="4"/>
      <c r="GZ41" s="4"/>
      <c r="HA41" s="4"/>
      <c r="HB41" s="4"/>
      <c r="HC41" s="4"/>
      <c r="HD41" s="4"/>
      <c r="HE41" s="7"/>
      <c r="HF41" s="4"/>
      <c r="HG41" s="4"/>
      <c r="HH41" s="7"/>
      <c r="HI41" s="4"/>
      <c r="HJ41" s="4"/>
      <c r="HK41" s="4">
        <v>1400000</v>
      </c>
      <c r="HL41" s="4"/>
      <c r="HM41" s="4"/>
      <c r="HN41" s="4"/>
      <c r="HO41" s="4"/>
      <c r="HP41" s="4"/>
    </row>
    <row r="42" spans="1:224" ht="51" customHeight="1" x14ac:dyDescent="0.25">
      <c r="A42" s="27"/>
      <c r="B42" s="125">
        <v>31003</v>
      </c>
      <c r="C42" s="124" t="s">
        <v>143</v>
      </c>
      <c r="D42" s="79">
        <f t="shared" ref="D42:D45" si="299">SUM(E42:AW42)</f>
        <v>0</v>
      </c>
      <c r="E42" s="4"/>
      <c r="F42" s="4"/>
      <c r="G42" s="4"/>
      <c r="H42" s="4"/>
      <c r="I42" s="4"/>
      <c r="J42" s="4"/>
      <c r="K42" s="4"/>
      <c r="L42" s="4"/>
      <c r="M42" s="7"/>
      <c r="N42" s="4"/>
      <c r="O42" s="4"/>
      <c r="P42" s="4"/>
      <c r="Q42" s="4"/>
      <c r="R42" s="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7"/>
      <c r="AJ42" s="7"/>
      <c r="AK42" s="4"/>
      <c r="AL42" s="7"/>
      <c r="AM42" s="4"/>
      <c r="AN42" s="7"/>
      <c r="AO42" s="7"/>
      <c r="AP42" s="4"/>
      <c r="AQ42" s="4"/>
      <c r="AR42" s="4"/>
      <c r="AS42" s="4"/>
      <c r="AT42" s="4"/>
      <c r="AU42" s="10"/>
      <c r="AV42" s="10"/>
      <c r="AW42" s="10"/>
      <c r="AX42" s="28">
        <f t="shared" ref="AX42:AX45" si="300">SUM(AY42:CN42)</f>
        <v>0</v>
      </c>
      <c r="AY42" s="4"/>
      <c r="AZ42" s="4"/>
      <c r="BA42" s="4"/>
      <c r="BB42" s="4"/>
      <c r="BC42" s="4"/>
      <c r="BD42" s="4"/>
      <c r="BE42" s="4"/>
      <c r="BF42" s="4"/>
      <c r="BG42" s="7"/>
      <c r="BH42" s="4"/>
      <c r="BI42" s="4"/>
      <c r="BJ42" s="4"/>
      <c r="BK42" s="4"/>
      <c r="BL42" s="7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7"/>
      <c r="CD42" s="4"/>
      <c r="CE42" s="4"/>
      <c r="CF42" s="7"/>
      <c r="CG42" s="4"/>
      <c r="CH42" s="4"/>
      <c r="CI42" s="4"/>
      <c r="CJ42" s="4"/>
      <c r="CK42" s="4"/>
      <c r="CL42" s="4"/>
      <c r="CM42" s="4"/>
      <c r="CN42" s="4"/>
      <c r="CO42" s="28">
        <f t="shared" ref="CO42:CO45" si="301">SUM(CP42:EF42)</f>
        <v>0</v>
      </c>
      <c r="CP42" s="4"/>
      <c r="CQ42" s="4"/>
      <c r="CR42" s="4"/>
      <c r="CS42" s="4"/>
      <c r="CT42" s="4"/>
      <c r="CU42" s="4"/>
      <c r="CV42" s="4"/>
      <c r="CW42" s="4"/>
      <c r="CX42" s="7"/>
      <c r="CY42" s="4"/>
      <c r="CZ42" s="4"/>
      <c r="DA42" s="4"/>
      <c r="DB42" s="4"/>
      <c r="DC42" s="7"/>
      <c r="DD42" s="4"/>
      <c r="DE42" s="4"/>
      <c r="DF42" s="4"/>
      <c r="DG42" s="4"/>
      <c r="DH42" s="4"/>
      <c r="DI42" s="4"/>
      <c r="DJ42" s="4"/>
      <c r="DK42" s="4"/>
      <c r="DL42" s="4"/>
      <c r="DM42" s="7"/>
      <c r="DN42" s="4"/>
      <c r="DO42" s="4"/>
      <c r="DP42" s="4"/>
      <c r="DQ42" s="4"/>
      <c r="DR42" s="4"/>
      <c r="DS42" s="4"/>
      <c r="DT42" s="4"/>
      <c r="DU42" s="7"/>
      <c r="DV42" s="4"/>
      <c r="DW42" s="4"/>
      <c r="DX42" s="7"/>
      <c r="DY42" s="4"/>
      <c r="DZ42" s="4"/>
      <c r="EA42" s="4"/>
      <c r="EB42" s="4"/>
      <c r="EC42" s="4"/>
      <c r="ED42" s="4"/>
      <c r="EE42" s="4"/>
      <c r="EF42" s="4"/>
      <c r="EG42" s="28">
        <f t="shared" ref="EG42:EG45" si="302">SUM(EH42:FX42)</f>
        <v>0</v>
      </c>
      <c r="EH42" s="4"/>
      <c r="EI42" s="4"/>
      <c r="EJ42" s="4"/>
      <c r="EK42" s="4"/>
      <c r="EL42" s="4"/>
      <c r="EM42" s="4"/>
      <c r="EN42" s="4"/>
      <c r="EO42" s="4"/>
      <c r="EP42" s="7"/>
      <c r="EQ42" s="4"/>
      <c r="ER42" s="4"/>
      <c r="ES42" s="4"/>
      <c r="ET42" s="4"/>
      <c r="EU42" s="7"/>
      <c r="EV42" s="4"/>
      <c r="EW42" s="4"/>
      <c r="EX42" s="4"/>
      <c r="EY42" s="4"/>
      <c r="EZ42" s="4"/>
      <c r="FA42" s="4"/>
      <c r="FB42" s="4"/>
      <c r="FC42" s="4"/>
      <c r="FD42" s="4"/>
      <c r="FE42" s="7"/>
      <c r="FF42" s="4"/>
      <c r="FG42" s="4"/>
      <c r="FH42" s="4"/>
      <c r="FI42" s="4"/>
      <c r="FJ42" s="4"/>
      <c r="FK42" s="4"/>
      <c r="FL42" s="4"/>
      <c r="FM42" s="7"/>
      <c r="FN42" s="4"/>
      <c r="FO42" s="4"/>
      <c r="FP42" s="7"/>
      <c r="FQ42" s="4"/>
      <c r="FR42" s="4"/>
      <c r="FS42" s="4"/>
      <c r="FT42" s="4"/>
      <c r="FU42" s="4"/>
      <c r="FV42" s="4"/>
      <c r="FW42" s="4"/>
      <c r="FX42" s="4"/>
      <c r="FY42" s="28">
        <f t="shared" ref="FY42:FY45" si="303">SUM(FZ42:HP42)</f>
        <v>0</v>
      </c>
      <c r="FZ42" s="4"/>
      <c r="GA42" s="4"/>
      <c r="GB42" s="4"/>
      <c r="GC42" s="4"/>
      <c r="GD42" s="4"/>
      <c r="GE42" s="4"/>
      <c r="GF42" s="4"/>
      <c r="GG42" s="4"/>
      <c r="GH42" s="7"/>
      <c r="GI42" s="4"/>
      <c r="GJ42" s="4"/>
      <c r="GK42" s="4"/>
      <c r="GL42" s="4"/>
      <c r="GM42" s="7"/>
      <c r="GN42" s="4"/>
      <c r="GO42" s="4"/>
      <c r="GP42" s="4"/>
      <c r="GQ42" s="4"/>
      <c r="GR42" s="4"/>
      <c r="GS42" s="4"/>
      <c r="GT42" s="4"/>
      <c r="GU42" s="4"/>
      <c r="GV42" s="4"/>
      <c r="GW42" s="7"/>
      <c r="GX42" s="4"/>
      <c r="GY42" s="4"/>
      <c r="GZ42" s="4"/>
      <c r="HA42" s="4"/>
      <c r="HB42" s="4"/>
      <c r="HC42" s="4"/>
      <c r="HD42" s="4"/>
      <c r="HE42" s="7"/>
      <c r="HF42" s="4"/>
      <c r="HG42" s="4"/>
      <c r="HH42" s="7"/>
      <c r="HI42" s="4"/>
      <c r="HJ42" s="4"/>
      <c r="HK42" s="4"/>
      <c r="HL42" s="4"/>
      <c r="HM42" s="4"/>
      <c r="HN42" s="4"/>
      <c r="HO42" s="4"/>
      <c r="HP42" s="4"/>
    </row>
    <row r="43" spans="1:224" ht="51" x14ac:dyDescent="0.25">
      <c r="A43" s="27"/>
      <c r="B43" s="125">
        <v>31004</v>
      </c>
      <c r="C43" s="124" t="s">
        <v>144</v>
      </c>
      <c r="D43" s="79">
        <f t="shared" si="299"/>
        <v>0</v>
      </c>
      <c r="E43" s="4"/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7"/>
      <c r="AJ43" s="7"/>
      <c r="AK43" s="4"/>
      <c r="AL43" s="7"/>
      <c r="AM43" s="4"/>
      <c r="AN43" s="7"/>
      <c r="AO43" s="7"/>
      <c r="AP43" s="4"/>
      <c r="AQ43" s="4"/>
      <c r="AR43" s="4"/>
      <c r="AS43" s="4"/>
      <c r="AT43" s="4"/>
      <c r="AU43" s="10"/>
      <c r="AV43" s="10"/>
      <c r="AW43" s="10"/>
      <c r="AX43" s="28">
        <f t="shared" si="300"/>
        <v>0</v>
      </c>
      <c r="AY43" s="4"/>
      <c r="AZ43" s="4"/>
      <c r="BA43" s="4"/>
      <c r="BB43" s="4"/>
      <c r="BC43" s="4"/>
      <c r="BD43" s="4"/>
      <c r="BE43" s="4"/>
      <c r="BF43" s="4"/>
      <c r="BG43" s="7"/>
      <c r="BH43" s="4"/>
      <c r="BI43" s="4"/>
      <c r="BJ43" s="4"/>
      <c r="BK43" s="4"/>
      <c r="BL43" s="7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7"/>
      <c r="CD43" s="4"/>
      <c r="CE43" s="4"/>
      <c r="CF43" s="7"/>
      <c r="CG43" s="4"/>
      <c r="CH43" s="4"/>
      <c r="CI43" s="4"/>
      <c r="CJ43" s="4"/>
      <c r="CK43" s="4"/>
      <c r="CL43" s="4"/>
      <c r="CM43" s="4"/>
      <c r="CN43" s="4"/>
      <c r="CO43" s="28">
        <f t="shared" si="301"/>
        <v>0</v>
      </c>
      <c r="CP43" s="4"/>
      <c r="CQ43" s="4"/>
      <c r="CR43" s="4"/>
      <c r="CS43" s="4"/>
      <c r="CT43" s="4"/>
      <c r="CU43" s="4"/>
      <c r="CV43" s="4"/>
      <c r="CW43" s="4"/>
      <c r="CX43" s="7"/>
      <c r="CY43" s="4"/>
      <c r="CZ43" s="4"/>
      <c r="DA43" s="4"/>
      <c r="DB43" s="4"/>
      <c r="DC43" s="7"/>
      <c r="DD43" s="4"/>
      <c r="DE43" s="4"/>
      <c r="DF43" s="4"/>
      <c r="DG43" s="4"/>
      <c r="DH43" s="4"/>
      <c r="DI43" s="4"/>
      <c r="DJ43" s="4"/>
      <c r="DK43" s="4"/>
      <c r="DL43" s="4"/>
      <c r="DM43" s="7"/>
      <c r="DN43" s="4"/>
      <c r="DO43" s="4"/>
      <c r="DP43" s="4"/>
      <c r="DQ43" s="4"/>
      <c r="DR43" s="4"/>
      <c r="DS43" s="4"/>
      <c r="DT43" s="4"/>
      <c r="DU43" s="7"/>
      <c r="DV43" s="4"/>
      <c r="DW43" s="4"/>
      <c r="DX43" s="7"/>
      <c r="DY43" s="4"/>
      <c r="DZ43" s="4"/>
      <c r="EA43" s="4"/>
      <c r="EB43" s="4"/>
      <c r="EC43" s="4"/>
      <c r="ED43" s="4"/>
      <c r="EE43" s="4"/>
      <c r="EF43" s="4"/>
      <c r="EG43" s="28">
        <f t="shared" si="302"/>
        <v>0</v>
      </c>
      <c r="EH43" s="4"/>
      <c r="EI43" s="4"/>
      <c r="EJ43" s="4"/>
      <c r="EK43" s="4"/>
      <c r="EL43" s="4"/>
      <c r="EM43" s="4"/>
      <c r="EN43" s="4"/>
      <c r="EO43" s="4"/>
      <c r="EP43" s="7"/>
      <c r="EQ43" s="4"/>
      <c r="ER43" s="4"/>
      <c r="ES43" s="4"/>
      <c r="ET43" s="4"/>
      <c r="EU43" s="7"/>
      <c r="EV43" s="4"/>
      <c r="EW43" s="4"/>
      <c r="EX43" s="4"/>
      <c r="EY43" s="4"/>
      <c r="EZ43" s="4"/>
      <c r="FA43" s="4"/>
      <c r="FB43" s="4"/>
      <c r="FC43" s="4"/>
      <c r="FD43" s="4"/>
      <c r="FE43" s="7"/>
      <c r="FF43" s="4"/>
      <c r="FG43" s="4"/>
      <c r="FH43" s="4"/>
      <c r="FI43" s="4"/>
      <c r="FJ43" s="4"/>
      <c r="FK43" s="4"/>
      <c r="FL43" s="4"/>
      <c r="FM43" s="7"/>
      <c r="FN43" s="4"/>
      <c r="FO43" s="4"/>
      <c r="FP43" s="7"/>
      <c r="FQ43" s="4"/>
      <c r="FR43" s="4"/>
      <c r="FS43" s="4"/>
      <c r="FT43" s="4"/>
      <c r="FU43" s="4"/>
      <c r="FV43" s="4"/>
      <c r="FW43" s="4"/>
      <c r="FX43" s="4"/>
      <c r="FY43" s="28">
        <f t="shared" si="303"/>
        <v>0</v>
      </c>
      <c r="FZ43" s="4"/>
      <c r="GA43" s="4"/>
      <c r="GB43" s="4"/>
      <c r="GC43" s="4"/>
      <c r="GD43" s="4"/>
      <c r="GE43" s="4"/>
      <c r="GF43" s="4"/>
      <c r="GG43" s="4"/>
      <c r="GH43" s="7"/>
      <c r="GI43" s="4"/>
      <c r="GJ43" s="4"/>
      <c r="GK43" s="4"/>
      <c r="GL43" s="4"/>
      <c r="GM43" s="7"/>
      <c r="GN43" s="4"/>
      <c r="GO43" s="4"/>
      <c r="GP43" s="4"/>
      <c r="GQ43" s="4"/>
      <c r="GR43" s="4"/>
      <c r="GS43" s="4"/>
      <c r="GT43" s="4"/>
      <c r="GU43" s="4"/>
      <c r="GV43" s="4"/>
      <c r="GW43" s="7"/>
      <c r="GX43" s="4"/>
      <c r="GY43" s="4"/>
      <c r="GZ43" s="4"/>
      <c r="HA43" s="4"/>
      <c r="HB43" s="4"/>
      <c r="HC43" s="4"/>
      <c r="HD43" s="4"/>
      <c r="HE43" s="7"/>
      <c r="HF43" s="4"/>
      <c r="HG43" s="4"/>
      <c r="HH43" s="7"/>
      <c r="HI43" s="4"/>
      <c r="HJ43" s="4"/>
      <c r="HK43" s="4"/>
      <c r="HL43" s="4"/>
      <c r="HM43" s="4"/>
      <c r="HN43" s="4"/>
      <c r="HO43" s="4"/>
      <c r="HP43" s="4"/>
    </row>
    <row r="44" spans="1:224" ht="66.75" customHeight="1" x14ac:dyDescent="0.25">
      <c r="A44" s="27"/>
      <c r="B44" s="125">
        <v>31005</v>
      </c>
      <c r="C44" s="124" t="s">
        <v>145</v>
      </c>
      <c r="D44" s="79">
        <f t="shared" si="299"/>
        <v>0</v>
      </c>
      <c r="E44" s="4"/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7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7"/>
      <c r="AJ44" s="7"/>
      <c r="AK44" s="4"/>
      <c r="AL44" s="7"/>
      <c r="AM44" s="4"/>
      <c r="AN44" s="7"/>
      <c r="AO44" s="7"/>
      <c r="AP44" s="4"/>
      <c r="AQ44" s="4"/>
      <c r="AR44" s="4"/>
      <c r="AS44" s="4"/>
      <c r="AT44" s="4"/>
      <c r="AU44" s="10"/>
      <c r="AV44" s="10"/>
      <c r="AW44" s="10"/>
      <c r="AX44" s="28">
        <f t="shared" si="300"/>
        <v>0</v>
      </c>
      <c r="AY44" s="4"/>
      <c r="AZ44" s="4"/>
      <c r="BA44" s="4"/>
      <c r="BB44" s="4"/>
      <c r="BC44" s="4"/>
      <c r="BD44" s="4"/>
      <c r="BE44" s="4"/>
      <c r="BF44" s="4"/>
      <c r="BG44" s="7"/>
      <c r="BH44" s="4"/>
      <c r="BI44" s="4"/>
      <c r="BJ44" s="4"/>
      <c r="BK44" s="4"/>
      <c r="BL44" s="7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7"/>
      <c r="CD44" s="4"/>
      <c r="CE44" s="4"/>
      <c r="CF44" s="7"/>
      <c r="CG44" s="4"/>
      <c r="CH44" s="4"/>
      <c r="CI44" s="4"/>
      <c r="CJ44" s="4"/>
      <c r="CK44" s="4"/>
      <c r="CL44" s="4"/>
      <c r="CM44" s="4"/>
      <c r="CN44" s="4"/>
      <c r="CO44" s="28">
        <f t="shared" si="301"/>
        <v>0</v>
      </c>
      <c r="CP44" s="4"/>
      <c r="CQ44" s="4"/>
      <c r="CR44" s="4"/>
      <c r="CS44" s="4"/>
      <c r="CT44" s="4"/>
      <c r="CU44" s="4"/>
      <c r="CV44" s="4"/>
      <c r="CW44" s="4"/>
      <c r="CX44" s="7"/>
      <c r="CY44" s="4"/>
      <c r="CZ44" s="4"/>
      <c r="DA44" s="4"/>
      <c r="DB44" s="4"/>
      <c r="DC44" s="7"/>
      <c r="DD44" s="4"/>
      <c r="DE44" s="4"/>
      <c r="DF44" s="4"/>
      <c r="DG44" s="4"/>
      <c r="DH44" s="4"/>
      <c r="DI44" s="4"/>
      <c r="DJ44" s="4"/>
      <c r="DK44" s="4"/>
      <c r="DL44" s="4"/>
      <c r="DM44" s="7"/>
      <c r="DN44" s="4"/>
      <c r="DO44" s="4"/>
      <c r="DP44" s="4"/>
      <c r="DQ44" s="4"/>
      <c r="DR44" s="4"/>
      <c r="DS44" s="4"/>
      <c r="DT44" s="4"/>
      <c r="DU44" s="7"/>
      <c r="DV44" s="4"/>
      <c r="DW44" s="4"/>
      <c r="DX44" s="7"/>
      <c r="DY44" s="4"/>
      <c r="DZ44" s="4"/>
      <c r="EA44" s="4"/>
      <c r="EB44" s="4"/>
      <c r="EC44" s="4"/>
      <c r="ED44" s="4"/>
      <c r="EE44" s="4"/>
      <c r="EF44" s="4"/>
      <c r="EG44" s="28">
        <f t="shared" si="302"/>
        <v>0</v>
      </c>
      <c r="EH44" s="4"/>
      <c r="EI44" s="4"/>
      <c r="EJ44" s="4"/>
      <c r="EK44" s="4"/>
      <c r="EL44" s="4"/>
      <c r="EM44" s="4"/>
      <c r="EN44" s="4"/>
      <c r="EO44" s="4"/>
      <c r="EP44" s="7"/>
      <c r="EQ44" s="4"/>
      <c r="ER44" s="4"/>
      <c r="ES44" s="4"/>
      <c r="ET44" s="4"/>
      <c r="EU44" s="7"/>
      <c r="EV44" s="4"/>
      <c r="EW44" s="4"/>
      <c r="EX44" s="4"/>
      <c r="EY44" s="4"/>
      <c r="EZ44" s="4"/>
      <c r="FA44" s="4"/>
      <c r="FB44" s="4"/>
      <c r="FC44" s="4"/>
      <c r="FD44" s="4"/>
      <c r="FE44" s="7"/>
      <c r="FF44" s="4"/>
      <c r="FG44" s="4"/>
      <c r="FH44" s="4"/>
      <c r="FI44" s="4"/>
      <c r="FJ44" s="4"/>
      <c r="FK44" s="4"/>
      <c r="FL44" s="4"/>
      <c r="FM44" s="7"/>
      <c r="FN44" s="4"/>
      <c r="FO44" s="4"/>
      <c r="FP44" s="7"/>
      <c r="FQ44" s="4"/>
      <c r="FR44" s="4"/>
      <c r="FS44" s="4"/>
      <c r="FT44" s="4"/>
      <c r="FU44" s="4"/>
      <c r="FV44" s="4"/>
      <c r="FW44" s="4"/>
      <c r="FX44" s="4"/>
      <c r="FY44" s="28">
        <f t="shared" si="303"/>
        <v>0</v>
      </c>
      <c r="FZ44" s="4"/>
      <c r="GA44" s="4"/>
      <c r="GB44" s="4"/>
      <c r="GC44" s="4"/>
      <c r="GD44" s="4"/>
      <c r="GE44" s="4"/>
      <c r="GF44" s="4"/>
      <c r="GG44" s="4"/>
      <c r="GH44" s="7"/>
      <c r="GI44" s="4"/>
      <c r="GJ44" s="4"/>
      <c r="GK44" s="4"/>
      <c r="GL44" s="4"/>
      <c r="GM44" s="7"/>
      <c r="GN44" s="4"/>
      <c r="GO44" s="4"/>
      <c r="GP44" s="4"/>
      <c r="GQ44" s="4"/>
      <c r="GR44" s="4"/>
      <c r="GS44" s="4"/>
      <c r="GT44" s="4"/>
      <c r="GU44" s="4"/>
      <c r="GV44" s="4"/>
      <c r="GW44" s="7"/>
      <c r="GX44" s="4"/>
      <c r="GY44" s="4"/>
      <c r="GZ44" s="4"/>
      <c r="HA44" s="4"/>
      <c r="HB44" s="4"/>
      <c r="HC44" s="4"/>
      <c r="HD44" s="4"/>
      <c r="HE44" s="7"/>
      <c r="HF44" s="4"/>
      <c r="HG44" s="4"/>
      <c r="HH44" s="7"/>
      <c r="HI44" s="4"/>
      <c r="HJ44" s="4"/>
      <c r="HK44" s="4"/>
      <c r="HL44" s="4"/>
      <c r="HM44" s="4"/>
      <c r="HN44" s="4"/>
      <c r="HO44" s="4"/>
      <c r="HP44" s="4"/>
    </row>
    <row r="45" spans="1:224" ht="51" x14ac:dyDescent="0.25">
      <c r="A45" s="27"/>
      <c r="B45" s="125">
        <v>31006</v>
      </c>
      <c r="C45" s="124" t="s">
        <v>146</v>
      </c>
      <c r="D45" s="79">
        <f t="shared" si="299"/>
        <v>0</v>
      </c>
      <c r="E45" s="4"/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7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7"/>
      <c r="AJ45" s="7"/>
      <c r="AK45" s="4"/>
      <c r="AL45" s="7"/>
      <c r="AM45" s="4"/>
      <c r="AN45" s="7"/>
      <c r="AO45" s="7"/>
      <c r="AP45" s="4"/>
      <c r="AQ45" s="4"/>
      <c r="AR45" s="4"/>
      <c r="AS45" s="4"/>
      <c r="AT45" s="4"/>
      <c r="AU45" s="10"/>
      <c r="AV45" s="10"/>
      <c r="AW45" s="10"/>
      <c r="AX45" s="28">
        <f t="shared" si="300"/>
        <v>0</v>
      </c>
      <c r="AY45" s="4"/>
      <c r="AZ45" s="4"/>
      <c r="BA45" s="4"/>
      <c r="BB45" s="4"/>
      <c r="BC45" s="4"/>
      <c r="BD45" s="4"/>
      <c r="BE45" s="4"/>
      <c r="BF45" s="4"/>
      <c r="BG45" s="7"/>
      <c r="BH45" s="4"/>
      <c r="BI45" s="4"/>
      <c r="BJ45" s="4"/>
      <c r="BK45" s="4"/>
      <c r="BL45" s="7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7"/>
      <c r="CD45" s="4"/>
      <c r="CE45" s="4"/>
      <c r="CF45" s="7"/>
      <c r="CG45" s="4"/>
      <c r="CH45" s="4"/>
      <c r="CI45" s="4"/>
      <c r="CJ45" s="4"/>
      <c r="CK45" s="4"/>
      <c r="CL45" s="4"/>
      <c r="CM45" s="4"/>
      <c r="CN45" s="4"/>
      <c r="CO45" s="28">
        <f t="shared" si="301"/>
        <v>0</v>
      </c>
      <c r="CP45" s="4"/>
      <c r="CQ45" s="4"/>
      <c r="CR45" s="4"/>
      <c r="CS45" s="4"/>
      <c r="CT45" s="4"/>
      <c r="CU45" s="4"/>
      <c r="CV45" s="4"/>
      <c r="CW45" s="4"/>
      <c r="CX45" s="7"/>
      <c r="CY45" s="4"/>
      <c r="CZ45" s="4"/>
      <c r="DA45" s="4"/>
      <c r="DB45" s="4"/>
      <c r="DC45" s="7"/>
      <c r="DD45" s="4"/>
      <c r="DE45" s="4"/>
      <c r="DF45" s="4"/>
      <c r="DG45" s="4"/>
      <c r="DH45" s="4"/>
      <c r="DI45" s="4"/>
      <c r="DJ45" s="4"/>
      <c r="DK45" s="4"/>
      <c r="DL45" s="4"/>
      <c r="DM45" s="7"/>
      <c r="DN45" s="4"/>
      <c r="DO45" s="4"/>
      <c r="DP45" s="4"/>
      <c r="DQ45" s="4"/>
      <c r="DR45" s="4"/>
      <c r="DS45" s="4"/>
      <c r="DT45" s="4"/>
      <c r="DU45" s="7"/>
      <c r="DV45" s="4"/>
      <c r="DW45" s="4"/>
      <c r="DX45" s="7"/>
      <c r="DY45" s="4"/>
      <c r="DZ45" s="4"/>
      <c r="EA45" s="4"/>
      <c r="EB45" s="4"/>
      <c r="EC45" s="4"/>
      <c r="ED45" s="4"/>
      <c r="EE45" s="4"/>
      <c r="EF45" s="4"/>
      <c r="EG45" s="28">
        <f t="shared" si="302"/>
        <v>0</v>
      </c>
      <c r="EH45" s="4"/>
      <c r="EI45" s="4"/>
      <c r="EJ45" s="4"/>
      <c r="EK45" s="4"/>
      <c r="EL45" s="4"/>
      <c r="EM45" s="4"/>
      <c r="EN45" s="4"/>
      <c r="EO45" s="4"/>
      <c r="EP45" s="7"/>
      <c r="EQ45" s="4"/>
      <c r="ER45" s="4"/>
      <c r="ES45" s="4"/>
      <c r="ET45" s="4"/>
      <c r="EU45" s="7"/>
      <c r="EV45" s="4"/>
      <c r="EW45" s="4"/>
      <c r="EX45" s="4"/>
      <c r="EY45" s="4"/>
      <c r="EZ45" s="4"/>
      <c r="FA45" s="4"/>
      <c r="FB45" s="4"/>
      <c r="FC45" s="4"/>
      <c r="FD45" s="4"/>
      <c r="FE45" s="7"/>
      <c r="FF45" s="4"/>
      <c r="FG45" s="4"/>
      <c r="FH45" s="4"/>
      <c r="FI45" s="4"/>
      <c r="FJ45" s="4"/>
      <c r="FK45" s="4"/>
      <c r="FL45" s="4"/>
      <c r="FM45" s="7"/>
      <c r="FN45" s="4"/>
      <c r="FO45" s="4"/>
      <c r="FP45" s="7"/>
      <c r="FQ45" s="4"/>
      <c r="FR45" s="4"/>
      <c r="FS45" s="4"/>
      <c r="FT45" s="4"/>
      <c r="FU45" s="4"/>
      <c r="FV45" s="4"/>
      <c r="FW45" s="4"/>
      <c r="FX45" s="4"/>
      <c r="FY45" s="28">
        <f t="shared" si="303"/>
        <v>0</v>
      </c>
      <c r="FZ45" s="4"/>
      <c r="GA45" s="4"/>
      <c r="GB45" s="4"/>
      <c r="GC45" s="4"/>
      <c r="GD45" s="4"/>
      <c r="GE45" s="4"/>
      <c r="GF45" s="4"/>
      <c r="GG45" s="4"/>
      <c r="GH45" s="7"/>
      <c r="GI45" s="4"/>
      <c r="GJ45" s="4"/>
      <c r="GK45" s="4"/>
      <c r="GL45" s="4"/>
      <c r="GM45" s="7"/>
      <c r="GN45" s="4"/>
      <c r="GO45" s="4"/>
      <c r="GP45" s="4"/>
      <c r="GQ45" s="4"/>
      <c r="GR45" s="4"/>
      <c r="GS45" s="4"/>
      <c r="GT45" s="4"/>
      <c r="GU45" s="4"/>
      <c r="GV45" s="4"/>
      <c r="GW45" s="7"/>
      <c r="GX45" s="4"/>
      <c r="GY45" s="4"/>
      <c r="GZ45" s="4"/>
      <c r="HA45" s="4"/>
      <c r="HB45" s="4"/>
      <c r="HC45" s="4"/>
      <c r="HD45" s="4"/>
      <c r="HE45" s="7"/>
      <c r="HF45" s="4"/>
      <c r="HG45" s="4"/>
      <c r="HH45" s="7"/>
      <c r="HI45" s="4"/>
      <c r="HJ45" s="4"/>
      <c r="HK45" s="4"/>
      <c r="HL45" s="4"/>
      <c r="HM45" s="4"/>
      <c r="HN45" s="4"/>
      <c r="HO45" s="4"/>
      <c r="HP45" s="4"/>
    </row>
    <row r="46" spans="1:224" ht="45" customHeight="1" x14ac:dyDescent="0.25">
      <c r="A46" s="27"/>
      <c r="B46" s="125">
        <v>31007</v>
      </c>
      <c r="C46" s="124" t="s">
        <v>147</v>
      </c>
      <c r="D46" s="79">
        <f>SUM(E46:AW46)</f>
        <v>0</v>
      </c>
      <c r="E46" s="4"/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7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7"/>
      <c r="AJ46" s="7"/>
      <c r="AK46" s="4"/>
      <c r="AL46" s="7"/>
      <c r="AM46" s="4"/>
      <c r="AN46" s="7"/>
      <c r="AO46" s="7"/>
      <c r="AP46" s="4"/>
      <c r="AQ46" s="4"/>
      <c r="AR46" s="4"/>
      <c r="AS46" s="4"/>
      <c r="AT46" s="4"/>
      <c r="AU46" s="10"/>
      <c r="AV46" s="10"/>
      <c r="AW46" s="10"/>
      <c r="AX46" s="28">
        <f t="shared" ref="AX46" si="304">SUM(AY46:CN46)</f>
        <v>0</v>
      </c>
      <c r="AY46" s="4"/>
      <c r="AZ46" s="4"/>
      <c r="BA46" s="4"/>
      <c r="BB46" s="4"/>
      <c r="BC46" s="4"/>
      <c r="BD46" s="4"/>
      <c r="BE46" s="4"/>
      <c r="BF46" s="4"/>
      <c r="BG46" s="7"/>
      <c r="BH46" s="4"/>
      <c r="BI46" s="4"/>
      <c r="BJ46" s="4"/>
      <c r="BK46" s="4"/>
      <c r="BL46" s="7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7"/>
      <c r="CD46" s="4"/>
      <c r="CE46" s="4"/>
      <c r="CF46" s="7"/>
      <c r="CG46" s="4"/>
      <c r="CH46" s="4"/>
      <c r="CI46" s="4"/>
      <c r="CJ46" s="4"/>
      <c r="CK46" s="4"/>
      <c r="CL46" s="4"/>
      <c r="CM46" s="4"/>
      <c r="CN46" s="4"/>
      <c r="CO46" s="28">
        <f t="shared" ref="CO46" si="305">SUM(CP46:EF46)</f>
        <v>0</v>
      </c>
      <c r="CP46" s="4"/>
      <c r="CQ46" s="4"/>
      <c r="CR46" s="4"/>
      <c r="CS46" s="4"/>
      <c r="CT46" s="4"/>
      <c r="CU46" s="4"/>
      <c r="CV46" s="4"/>
      <c r="CW46" s="4"/>
      <c r="CX46" s="7"/>
      <c r="CY46" s="4"/>
      <c r="CZ46" s="4"/>
      <c r="DA46" s="4"/>
      <c r="DB46" s="4"/>
      <c r="DC46" s="7"/>
      <c r="DD46" s="4"/>
      <c r="DE46" s="4"/>
      <c r="DF46" s="4"/>
      <c r="DG46" s="4"/>
      <c r="DH46" s="4"/>
      <c r="DI46" s="4"/>
      <c r="DJ46" s="4"/>
      <c r="DK46" s="4"/>
      <c r="DL46" s="4"/>
      <c r="DM46" s="7"/>
      <c r="DN46" s="4"/>
      <c r="DO46" s="4"/>
      <c r="DP46" s="4"/>
      <c r="DQ46" s="4"/>
      <c r="DR46" s="4"/>
      <c r="DS46" s="4"/>
      <c r="DT46" s="4"/>
      <c r="DU46" s="7"/>
      <c r="DV46" s="4"/>
      <c r="DW46" s="4"/>
      <c r="DX46" s="7"/>
      <c r="DY46" s="4"/>
      <c r="DZ46" s="4"/>
      <c r="EA46" s="4"/>
      <c r="EB46" s="4"/>
      <c r="EC46" s="4"/>
      <c r="ED46" s="4"/>
      <c r="EE46" s="4"/>
      <c r="EF46" s="4"/>
      <c r="EG46" s="28">
        <f t="shared" ref="EG46" si="306">SUM(EH46:FX46)</f>
        <v>0</v>
      </c>
      <c r="EH46" s="4"/>
      <c r="EI46" s="4"/>
      <c r="EJ46" s="4"/>
      <c r="EK46" s="4"/>
      <c r="EL46" s="4"/>
      <c r="EM46" s="4"/>
      <c r="EN46" s="4"/>
      <c r="EO46" s="4"/>
      <c r="EP46" s="7"/>
      <c r="EQ46" s="4"/>
      <c r="ER46" s="4"/>
      <c r="ES46" s="4"/>
      <c r="ET46" s="4"/>
      <c r="EU46" s="7"/>
      <c r="EV46" s="4"/>
      <c r="EW46" s="4"/>
      <c r="EX46" s="4"/>
      <c r="EY46" s="4"/>
      <c r="EZ46" s="4"/>
      <c r="FA46" s="4"/>
      <c r="FB46" s="4"/>
      <c r="FC46" s="4"/>
      <c r="FD46" s="4"/>
      <c r="FE46" s="7"/>
      <c r="FF46" s="4"/>
      <c r="FG46" s="4"/>
      <c r="FH46" s="4"/>
      <c r="FI46" s="4"/>
      <c r="FJ46" s="4"/>
      <c r="FK46" s="4"/>
      <c r="FL46" s="4"/>
      <c r="FM46" s="7"/>
      <c r="FN46" s="4"/>
      <c r="FO46" s="4"/>
      <c r="FP46" s="7"/>
      <c r="FQ46" s="4"/>
      <c r="FR46" s="4"/>
      <c r="FS46" s="4"/>
      <c r="FT46" s="4"/>
      <c r="FU46" s="4"/>
      <c r="FV46" s="4"/>
      <c r="FW46" s="4"/>
      <c r="FX46" s="4"/>
      <c r="FY46" s="28">
        <f t="shared" ref="FY46" si="307">SUM(FZ46:HP46)</f>
        <v>0</v>
      </c>
      <c r="FZ46" s="4"/>
      <c r="GA46" s="4"/>
      <c r="GB46" s="4"/>
      <c r="GC46" s="4"/>
      <c r="GD46" s="4"/>
      <c r="GE46" s="4"/>
      <c r="GF46" s="4"/>
      <c r="GG46" s="4"/>
      <c r="GH46" s="7"/>
      <c r="GI46" s="4"/>
      <c r="GJ46" s="4"/>
      <c r="GK46" s="4"/>
      <c r="GL46" s="4"/>
      <c r="GM46" s="7"/>
      <c r="GN46" s="4"/>
      <c r="GO46" s="4"/>
      <c r="GP46" s="4"/>
      <c r="GQ46" s="4"/>
      <c r="GR46" s="4"/>
      <c r="GS46" s="4"/>
      <c r="GT46" s="4"/>
      <c r="GU46" s="4"/>
      <c r="GV46" s="4"/>
      <c r="GW46" s="7"/>
      <c r="GX46" s="4"/>
      <c r="GY46" s="4"/>
      <c r="GZ46" s="4"/>
      <c r="HA46" s="4"/>
      <c r="HB46" s="4"/>
      <c r="HC46" s="4"/>
      <c r="HD46" s="4"/>
      <c r="HE46" s="7"/>
      <c r="HF46" s="4"/>
      <c r="HG46" s="4"/>
      <c r="HH46" s="7"/>
      <c r="HI46" s="4"/>
      <c r="HJ46" s="4"/>
      <c r="HK46" s="4"/>
      <c r="HL46" s="4"/>
      <c r="HM46" s="4"/>
      <c r="HN46" s="4"/>
      <c r="HO46" s="4"/>
      <c r="HP46" s="4"/>
    </row>
    <row r="47" spans="1:224" ht="61.5" customHeight="1" x14ac:dyDescent="0.25">
      <c r="A47" s="243">
        <v>1080</v>
      </c>
      <c r="B47" s="29"/>
      <c r="C47" s="124" t="s">
        <v>156</v>
      </c>
      <c r="D47" s="79">
        <f>D48+D49+D50+D51</f>
        <v>219862.33600000001</v>
      </c>
      <c r="E47" s="28">
        <f t="shared" ref="E47:AK47" si="308">E50</f>
        <v>0</v>
      </c>
      <c r="F47" s="28">
        <f t="shared" si="308"/>
        <v>0</v>
      </c>
      <c r="G47" s="28">
        <f t="shared" si="308"/>
        <v>0</v>
      </c>
      <c r="H47" s="28">
        <f t="shared" si="308"/>
        <v>0</v>
      </c>
      <c r="I47" s="28">
        <f t="shared" si="308"/>
        <v>0</v>
      </c>
      <c r="J47" s="28">
        <f t="shared" si="308"/>
        <v>0</v>
      </c>
      <c r="K47" s="28">
        <f t="shared" si="308"/>
        <v>0</v>
      </c>
      <c r="L47" s="28">
        <f t="shared" si="308"/>
        <v>0</v>
      </c>
      <c r="M47" s="28">
        <f t="shared" si="308"/>
        <v>0</v>
      </c>
      <c r="N47" s="28">
        <f t="shared" si="308"/>
        <v>0</v>
      </c>
      <c r="O47" s="28">
        <f t="shared" si="308"/>
        <v>0</v>
      </c>
      <c r="P47" s="28">
        <f t="shared" si="308"/>
        <v>0</v>
      </c>
      <c r="Q47" s="28">
        <f t="shared" si="308"/>
        <v>0</v>
      </c>
      <c r="R47" s="28">
        <f t="shared" si="308"/>
        <v>0</v>
      </c>
      <c r="S47" s="28">
        <f t="shared" si="308"/>
        <v>0</v>
      </c>
      <c r="T47" s="28">
        <f t="shared" si="308"/>
        <v>0</v>
      </c>
      <c r="U47" s="28">
        <f t="shared" si="308"/>
        <v>0</v>
      </c>
      <c r="V47" s="28">
        <f t="shared" si="308"/>
        <v>0</v>
      </c>
      <c r="W47" s="28">
        <f t="shared" si="308"/>
        <v>0</v>
      </c>
      <c r="X47" s="28">
        <f t="shared" si="308"/>
        <v>0</v>
      </c>
      <c r="Y47" s="28">
        <f t="shared" si="308"/>
        <v>0</v>
      </c>
      <c r="Z47" s="28">
        <f t="shared" si="308"/>
        <v>0</v>
      </c>
      <c r="AA47" s="28">
        <f t="shared" si="308"/>
        <v>0</v>
      </c>
      <c r="AB47" s="28">
        <f t="shared" si="308"/>
        <v>0</v>
      </c>
      <c r="AC47" s="28">
        <f t="shared" si="308"/>
        <v>0</v>
      </c>
      <c r="AD47" s="28">
        <f t="shared" si="308"/>
        <v>0</v>
      </c>
      <c r="AE47" s="28">
        <f t="shared" si="308"/>
        <v>0</v>
      </c>
      <c r="AF47" s="28">
        <f t="shared" si="308"/>
        <v>0</v>
      </c>
      <c r="AG47" s="28">
        <f t="shared" si="308"/>
        <v>0</v>
      </c>
      <c r="AH47" s="28">
        <f t="shared" si="308"/>
        <v>0</v>
      </c>
      <c r="AI47" s="114"/>
      <c r="AJ47" s="28">
        <f t="shared" si="308"/>
        <v>0</v>
      </c>
      <c r="AK47" s="28">
        <f t="shared" si="308"/>
        <v>0</v>
      </c>
      <c r="AL47" s="114"/>
      <c r="AM47" s="28">
        <f t="shared" ref="AM47:AN47" si="309">AM50</f>
        <v>0</v>
      </c>
      <c r="AN47" s="28">
        <f t="shared" si="309"/>
        <v>0</v>
      </c>
      <c r="AO47" s="114"/>
      <c r="AP47" s="28">
        <f t="shared" ref="AP47:DA47" si="310">AP50</f>
        <v>0</v>
      </c>
      <c r="AQ47" s="28">
        <f t="shared" si="310"/>
        <v>0</v>
      </c>
      <c r="AR47" s="28">
        <f t="shared" si="310"/>
        <v>0</v>
      </c>
      <c r="AS47" s="28">
        <f t="shared" si="310"/>
        <v>0</v>
      </c>
      <c r="AT47" s="28">
        <f t="shared" si="310"/>
        <v>0</v>
      </c>
      <c r="AU47" s="28">
        <f t="shared" si="310"/>
        <v>0</v>
      </c>
      <c r="AV47" s="28">
        <f t="shared" si="310"/>
        <v>0</v>
      </c>
      <c r="AW47" s="28">
        <f t="shared" si="310"/>
        <v>0</v>
      </c>
      <c r="AX47" s="28">
        <f t="shared" si="310"/>
        <v>0</v>
      </c>
      <c r="AY47" s="28">
        <f t="shared" si="310"/>
        <v>0</v>
      </c>
      <c r="AZ47" s="28">
        <f t="shared" si="310"/>
        <v>0</v>
      </c>
      <c r="BA47" s="28">
        <f t="shared" si="310"/>
        <v>0</v>
      </c>
      <c r="BB47" s="28">
        <f t="shared" si="310"/>
        <v>0</v>
      </c>
      <c r="BC47" s="28">
        <f t="shared" si="310"/>
        <v>0</v>
      </c>
      <c r="BD47" s="28">
        <f t="shared" si="310"/>
        <v>0</v>
      </c>
      <c r="BE47" s="28">
        <f t="shared" si="310"/>
        <v>0</v>
      </c>
      <c r="BF47" s="28">
        <f t="shared" si="310"/>
        <v>0</v>
      </c>
      <c r="BG47" s="28">
        <f t="shared" si="310"/>
        <v>0</v>
      </c>
      <c r="BH47" s="28">
        <f t="shared" si="310"/>
        <v>0</v>
      </c>
      <c r="BI47" s="28">
        <f t="shared" si="310"/>
        <v>0</v>
      </c>
      <c r="BJ47" s="28">
        <f t="shared" si="310"/>
        <v>0</v>
      </c>
      <c r="BK47" s="28">
        <f t="shared" si="310"/>
        <v>0</v>
      </c>
      <c r="BL47" s="28">
        <f t="shared" si="310"/>
        <v>0</v>
      </c>
      <c r="BM47" s="28">
        <f t="shared" si="310"/>
        <v>0</v>
      </c>
      <c r="BN47" s="28">
        <f t="shared" si="310"/>
        <v>0</v>
      </c>
      <c r="BO47" s="28">
        <f t="shared" si="310"/>
        <v>0</v>
      </c>
      <c r="BP47" s="28">
        <f t="shared" si="310"/>
        <v>0</v>
      </c>
      <c r="BQ47" s="28">
        <f t="shared" si="310"/>
        <v>0</v>
      </c>
      <c r="BR47" s="28">
        <f t="shared" si="310"/>
        <v>0</v>
      </c>
      <c r="BS47" s="28">
        <f t="shared" si="310"/>
        <v>0</v>
      </c>
      <c r="BT47" s="28">
        <f t="shared" si="310"/>
        <v>0</v>
      </c>
      <c r="BU47" s="28">
        <f t="shared" si="310"/>
        <v>0</v>
      </c>
      <c r="BV47" s="28">
        <f t="shared" si="310"/>
        <v>0</v>
      </c>
      <c r="BW47" s="28">
        <f t="shared" si="310"/>
        <v>0</v>
      </c>
      <c r="BX47" s="28">
        <f t="shared" si="310"/>
        <v>0</v>
      </c>
      <c r="BY47" s="28">
        <f t="shared" si="310"/>
        <v>0</v>
      </c>
      <c r="BZ47" s="28">
        <f t="shared" si="310"/>
        <v>0</v>
      </c>
      <c r="CA47" s="28">
        <f t="shared" si="310"/>
        <v>0</v>
      </c>
      <c r="CB47" s="28">
        <f t="shared" si="310"/>
        <v>0</v>
      </c>
      <c r="CC47" s="28">
        <f t="shared" si="310"/>
        <v>0</v>
      </c>
      <c r="CD47" s="28">
        <f t="shared" si="310"/>
        <v>0</v>
      </c>
      <c r="CE47" s="28">
        <f t="shared" si="310"/>
        <v>0</v>
      </c>
      <c r="CF47" s="28">
        <f t="shared" si="310"/>
        <v>0</v>
      </c>
      <c r="CG47" s="28">
        <f t="shared" si="310"/>
        <v>0</v>
      </c>
      <c r="CH47" s="28">
        <f t="shared" si="310"/>
        <v>0</v>
      </c>
      <c r="CI47" s="28">
        <f t="shared" si="310"/>
        <v>0</v>
      </c>
      <c r="CJ47" s="28">
        <f t="shared" si="310"/>
        <v>0</v>
      </c>
      <c r="CK47" s="28">
        <f t="shared" si="310"/>
        <v>0</v>
      </c>
      <c r="CL47" s="28">
        <f t="shared" si="310"/>
        <v>0</v>
      </c>
      <c r="CM47" s="28">
        <f t="shared" si="310"/>
        <v>0</v>
      </c>
      <c r="CN47" s="28">
        <f t="shared" si="310"/>
        <v>0</v>
      </c>
      <c r="CO47" s="28">
        <f t="shared" si="310"/>
        <v>0</v>
      </c>
      <c r="CP47" s="28">
        <f t="shared" si="310"/>
        <v>0</v>
      </c>
      <c r="CQ47" s="28">
        <f t="shared" si="310"/>
        <v>0</v>
      </c>
      <c r="CR47" s="28">
        <f t="shared" si="310"/>
        <v>0</v>
      </c>
      <c r="CS47" s="28">
        <f t="shared" si="310"/>
        <v>0</v>
      </c>
      <c r="CT47" s="28">
        <f t="shared" si="310"/>
        <v>0</v>
      </c>
      <c r="CU47" s="28">
        <f t="shared" si="310"/>
        <v>0</v>
      </c>
      <c r="CV47" s="28">
        <f t="shared" si="310"/>
        <v>0</v>
      </c>
      <c r="CW47" s="28">
        <f t="shared" si="310"/>
        <v>0</v>
      </c>
      <c r="CX47" s="28">
        <f t="shared" si="310"/>
        <v>0</v>
      </c>
      <c r="CY47" s="28">
        <f t="shared" si="310"/>
        <v>0</v>
      </c>
      <c r="CZ47" s="28">
        <f t="shared" si="310"/>
        <v>0</v>
      </c>
      <c r="DA47" s="28">
        <f t="shared" si="310"/>
        <v>0</v>
      </c>
      <c r="DB47" s="28">
        <f t="shared" ref="DB47:DL47" si="311">DB50</f>
        <v>0</v>
      </c>
      <c r="DC47" s="28">
        <f t="shared" si="311"/>
        <v>0</v>
      </c>
      <c r="DD47" s="28">
        <f t="shared" si="311"/>
        <v>0</v>
      </c>
      <c r="DE47" s="28">
        <f t="shared" si="311"/>
        <v>0</v>
      </c>
      <c r="DF47" s="28">
        <f t="shared" si="311"/>
        <v>0</v>
      </c>
      <c r="DG47" s="28">
        <f t="shared" si="311"/>
        <v>0</v>
      </c>
      <c r="DH47" s="28">
        <f t="shared" si="311"/>
        <v>0</v>
      </c>
      <c r="DI47" s="28">
        <f t="shared" si="311"/>
        <v>0</v>
      </c>
      <c r="DJ47" s="28">
        <f t="shared" si="311"/>
        <v>0</v>
      </c>
      <c r="DK47" s="28">
        <f t="shared" si="311"/>
        <v>0</v>
      </c>
      <c r="DL47" s="28">
        <f t="shared" si="311"/>
        <v>0</v>
      </c>
      <c r="DM47" s="114"/>
      <c r="DN47" s="28">
        <f t="shared" ref="DN47:DZ47" si="312">DN50</f>
        <v>0</v>
      </c>
      <c r="DO47" s="28">
        <f t="shared" si="312"/>
        <v>0</v>
      </c>
      <c r="DP47" s="28">
        <f t="shared" si="312"/>
        <v>0</v>
      </c>
      <c r="DQ47" s="28">
        <f t="shared" si="312"/>
        <v>0</v>
      </c>
      <c r="DR47" s="28">
        <f t="shared" si="312"/>
        <v>0</v>
      </c>
      <c r="DS47" s="28">
        <f t="shared" si="312"/>
        <v>0</v>
      </c>
      <c r="DT47" s="28">
        <f t="shared" si="312"/>
        <v>0</v>
      </c>
      <c r="DU47" s="28">
        <f t="shared" si="312"/>
        <v>0</v>
      </c>
      <c r="DV47" s="28">
        <f t="shared" si="312"/>
        <v>0</v>
      </c>
      <c r="DW47" s="28">
        <f t="shared" si="312"/>
        <v>0</v>
      </c>
      <c r="DX47" s="28">
        <f t="shared" si="312"/>
        <v>0</v>
      </c>
      <c r="DY47" s="28">
        <f t="shared" si="312"/>
        <v>0</v>
      </c>
      <c r="DZ47" s="28">
        <f t="shared" si="312"/>
        <v>0</v>
      </c>
      <c r="EA47" s="28">
        <f>EA50</f>
        <v>0</v>
      </c>
      <c r="EB47" s="28">
        <f t="shared" ref="EB47:FD47" si="313">EB50</f>
        <v>0</v>
      </c>
      <c r="EC47" s="28">
        <f t="shared" si="313"/>
        <v>0</v>
      </c>
      <c r="ED47" s="28">
        <f t="shared" si="313"/>
        <v>0</v>
      </c>
      <c r="EE47" s="28">
        <f t="shared" si="313"/>
        <v>0</v>
      </c>
      <c r="EF47" s="28">
        <f t="shared" si="313"/>
        <v>0</v>
      </c>
      <c r="EG47" s="28">
        <f t="shared" si="313"/>
        <v>0</v>
      </c>
      <c r="EH47" s="28">
        <f t="shared" si="313"/>
        <v>0</v>
      </c>
      <c r="EI47" s="28">
        <f t="shared" si="313"/>
        <v>0</v>
      </c>
      <c r="EJ47" s="28">
        <f t="shared" si="313"/>
        <v>0</v>
      </c>
      <c r="EK47" s="28">
        <f t="shared" si="313"/>
        <v>0</v>
      </c>
      <c r="EL47" s="28">
        <f t="shared" si="313"/>
        <v>0</v>
      </c>
      <c r="EM47" s="28">
        <f t="shared" si="313"/>
        <v>0</v>
      </c>
      <c r="EN47" s="28">
        <f t="shared" si="313"/>
        <v>0</v>
      </c>
      <c r="EO47" s="28">
        <f t="shared" si="313"/>
        <v>0</v>
      </c>
      <c r="EP47" s="28">
        <f t="shared" si="313"/>
        <v>0</v>
      </c>
      <c r="EQ47" s="28">
        <f t="shared" si="313"/>
        <v>0</v>
      </c>
      <c r="ER47" s="28">
        <f t="shared" si="313"/>
        <v>0</v>
      </c>
      <c r="ES47" s="28">
        <f t="shared" si="313"/>
        <v>0</v>
      </c>
      <c r="ET47" s="28">
        <f t="shared" si="313"/>
        <v>0</v>
      </c>
      <c r="EU47" s="28">
        <f t="shared" si="313"/>
        <v>0</v>
      </c>
      <c r="EV47" s="28">
        <f t="shared" si="313"/>
        <v>0</v>
      </c>
      <c r="EW47" s="28">
        <f t="shared" si="313"/>
        <v>0</v>
      </c>
      <c r="EX47" s="28">
        <f t="shared" si="313"/>
        <v>0</v>
      </c>
      <c r="EY47" s="28">
        <f t="shared" si="313"/>
        <v>0</v>
      </c>
      <c r="EZ47" s="28">
        <f t="shared" si="313"/>
        <v>0</v>
      </c>
      <c r="FA47" s="28">
        <f t="shared" si="313"/>
        <v>0</v>
      </c>
      <c r="FB47" s="28">
        <f t="shared" si="313"/>
        <v>0</v>
      </c>
      <c r="FC47" s="28">
        <f t="shared" si="313"/>
        <v>0</v>
      </c>
      <c r="FD47" s="28">
        <f t="shared" si="313"/>
        <v>0</v>
      </c>
      <c r="FE47" s="114"/>
      <c r="FF47" s="28">
        <f t="shared" ref="FF47:GV47" si="314">FF50</f>
        <v>0</v>
      </c>
      <c r="FG47" s="28">
        <f t="shared" si="314"/>
        <v>0</v>
      </c>
      <c r="FH47" s="28">
        <f t="shared" si="314"/>
        <v>0</v>
      </c>
      <c r="FI47" s="28">
        <f t="shared" si="314"/>
        <v>0</v>
      </c>
      <c r="FJ47" s="28">
        <f t="shared" si="314"/>
        <v>0</v>
      </c>
      <c r="FK47" s="28">
        <f t="shared" si="314"/>
        <v>0</v>
      </c>
      <c r="FL47" s="28">
        <f t="shared" si="314"/>
        <v>0</v>
      </c>
      <c r="FM47" s="28">
        <f t="shared" si="314"/>
        <v>0</v>
      </c>
      <c r="FN47" s="28">
        <f t="shared" si="314"/>
        <v>0</v>
      </c>
      <c r="FO47" s="28">
        <f t="shared" si="314"/>
        <v>0</v>
      </c>
      <c r="FP47" s="28">
        <f t="shared" si="314"/>
        <v>0</v>
      </c>
      <c r="FQ47" s="28">
        <f t="shared" si="314"/>
        <v>0</v>
      </c>
      <c r="FR47" s="28">
        <f t="shared" si="314"/>
        <v>0</v>
      </c>
      <c r="FS47" s="28">
        <f t="shared" si="314"/>
        <v>0</v>
      </c>
      <c r="FT47" s="28">
        <f t="shared" si="314"/>
        <v>0</v>
      </c>
      <c r="FU47" s="28">
        <f t="shared" si="314"/>
        <v>0</v>
      </c>
      <c r="FV47" s="28">
        <f t="shared" si="314"/>
        <v>0</v>
      </c>
      <c r="FW47" s="28">
        <f t="shared" si="314"/>
        <v>0</v>
      </c>
      <c r="FX47" s="28">
        <f t="shared" si="314"/>
        <v>0</v>
      </c>
      <c r="FY47" s="28">
        <f t="shared" si="314"/>
        <v>0</v>
      </c>
      <c r="FZ47" s="28">
        <f t="shared" si="314"/>
        <v>0</v>
      </c>
      <c r="GA47" s="28">
        <f t="shared" si="314"/>
        <v>0</v>
      </c>
      <c r="GB47" s="28">
        <f t="shared" si="314"/>
        <v>0</v>
      </c>
      <c r="GC47" s="28">
        <f t="shared" si="314"/>
        <v>0</v>
      </c>
      <c r="GD47" s="28">
        <f t="shared" si="314"/>
        <v>0</v>
      </c>
      <c r="GE47" s="28">
        <f t="shared" si="314"/>
        <v>0</v>
      </c>
      <c r="GF47" s="28">
        <f t="shared" si="314"/>
        <v>0</v>
      </c>
      <c r="GG47" s="28">
        <f t="shared" si="314"/>
        <v>0</v>
      </c>
      <c r="GH47" s="28">
        <f t="shared" si="314"/>
        <v>0</v>
      </c>
      <c r="GI47" s="28">
        <f t="shared" si="314"/>
        <v>0</v>
      </c>
      <c r="GJ47" s="28">
        <f t="shared" si="314"/>
        <v>0</v>
      </c>
      <c r="GK47" s="28">
        <f t="shared" si="314"/>
        <v>0</v>
      </c>
      <c r="GL47" s="28">
        <f t="shared" si="314"/>
        <v>0</v>
      </c>
      <c r="GM47" s="28">
        <f t="shared" si="314"/>
        <v>0</v>
      </c>
      <c r="GN47" s="28">
        <f t="shared" si="314"/>
        <v>0</v>
      </c>
      <c r="GO47" s="28">
        <f t="shared" si="314"/>
        <v>0</v>
      </c>
      <c r="GP47" s="28">
        <f t="shared" si="314"/>
        <v>0</v>
      </c>
      <c r="GQ47" s="28">
        <f t="shared" si="314"/>
        <v>0</v>
      </c>
      <c r="GR47" s="28">
        <f t="shared" si="314"/>
        <v>0</v>
      </c>
      <c r="GS47" s="28">
        <f t="shared" si="314"/>
        <v>0</v>
      </c>
      <c r="GT47" s="28">
        <f t="shared" si="314"/>
        <v>0</v>
      </c>
      <c r="GU47" s="28">
        <f t="shared" si="314"/>
        <v>0</v>
      </c>
      <c r="GV47" s="28">
        <f t="shared" si="314"/>
        <v>0</v>
      </c>
      <c r="GW47" s="114"/>
      <c r="GX47" s="28">
        <f t="shared" ref="GX47:HP47" si="315">GX50</f>
        <v>0</v>
      </c>
      <c r="GY47" s="28">
        <f t="shared" si="315"/>
        <v>0</v>
      </c>
      <c r="GZ47" s="28">
        <f t="shared" si="315"/>
        <v>0</v>
      </c>
      <c r="HA47" s="28">
        <f t="shared" si="315"/>
        <v>0</v>
      </c>
      <c r="HB47" s="28">
        <f t="shared" si="315"/>
        <v>0</v>
      </c>
      <c r="HC47" s="28">
        <f t="shared" si="315"/>
        <v>0</v>
      </c>
      <c r="HD47" s="28">
        <f t="shared" si="315"/>
        <v>0</v>
      </c>
      <c r="HE47" s="28">
        <f t="shared" si="315"/>
        <v>0</v>
      </c>
      <c r="HF47" s="28">
        <f t="shared" si="315"/>
        <v>0</v>
      </c>
      <c r="HG47" s="28">
        <f t="shared" si="315"/>
        <v>0</v>
      </c>
      <c r="HH47" s="28">
        <f t="shared" si="315"/>
        <v>0</v>
      </c>
      <c r="HI47" s="28">
        <f t="shared" si="315"/>
        <v>0</v>
      </c>
      <c r="HJ47" s="28">
        <f t="shared" si="315"/>
        <v>0</v>
      </c>
      <c r="HK47" s="28">
        <f t="shared" si="315"/>
        <v>0</v>
      </c>
      <c r="HL47" s="28">
        <f t="shared" si="315"/>
        <v>0</v>
      </c>
      <c r="HM47" s="28">
        <f t="shared" si="315"/>
        <v>0</v>
      </c>
      <c r="HN47" s="28">
        <f t="shared" si="315"/>
        <v>0</v>
      </c>
      <c r="HO47" s="28">
        <f t="shared" si="315"/>
        <v>0</v>
      </c>
      <c r="HP47" s="28">
        <f t="shared" si="315"/>
        <v>0</v>
      </c>
    </row>
    <row r="48" spans="1:224" ht="64.5" customHeight="1" x14ac:dyDescent="0.25">
      <c r="A48" s="243"/>
      <c r="B48" s="125">
        <v>11001</v>
      </c>
      <c r="C48" s="124" t="s">
        <v>151</v>
      </c>
      <c r="D48" s="79">
        <f t="shared" ref="D48:D49" si="316">SUM(E48:AW48)</f>
        <v>0</v>
      </c>
      <c r="E48" s="4"/>
      <c r="F48" s="4"/>
      <c r="G48" s="4"/>
      <c r="H48" s="4"/>
      <c r="I48" s="4"/>
      <c r="J48" s="4"/>
      <c r="K48" s="4"/>
      <c r="L48" s="4"/>
      <c r="M48" s="7"/>
      <c r="N48" s="4"/>
      <c r="O48" s="4"/>
      <c r="P48" s="4"/>
      <c r="Q48" s="4"/>
      <c r="R48" s="7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7"/>
      <c r="AJ48" s="7"/>
      <c r="AK48" s="4"/>
      <c r="AL48" s="7"/>
      <c r="AM48" s="4"/>
      <c r="AN48" s="7"/>
      <c r="AO48" s="7"/>
      <c r="AP48" s="4"/>
      <c r="AQ48" s="4"/>
      <c r="AR48" s="4"/>
      <c r="AS48" s="4"/>
      <c r="AT48" s="4"/>
      <c r="AU48" s="10"/>
      <c r="AV48" s="10"/>
      <c r="AW48" s="10"/>
      <c r="AX48" s="28">
        <f t="shared" ref="AX48:AX49" si="317">SUM(AY48:CN48)</f>
        <v>0</v>
      </c>
      <c r="AY48" s="4"/>
      <c r="AZ48" s="4"/>
      <c r="BA48" s="4"/>
      <c r="BB48" s="4"/>
      <c r="BC48" s="4"/>
      <c r="BD48" s="4"/>
      <c r="BE48" s="4"/>
      <c r="BF48" s="4"/>
      <c r="BG48" s="7"/>
      <c r="BH48" s="4"/>
      <c r="BI48" s="4"/>
      <c r="BJ48" s="4"/>
      <c r="BK48" s="4"/>
      <c r="BL48" s="7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7"/>
      <c r="CD48" s="4"/>
      <c r="CE48" s="4"/>
      <c r="CF48" s="7"/>
      <c r="CG48" s="4"/>
      <c r="CH48" s="4"/>
      <c r="CI48" s="4"/>
      <c r="CJ48" s="4"/>
      <c r="CK48" s="4"/>
      <c r="CL48" s="4"/>
      <c r="CM48" s="4"/>
      <c r="CN48" s="4"/>
      <c r="CO48" s="28">
        <f t="shared" ref="CO48:CO49" si="318">SUM(CP48:EF48)</f>
        <v>0</v>
      </c>
      <c r="CP48" s="4"/>
      <c r="CQ48" s="4"/>
      <c r="CR48" s="4"/>
      <c r="CS48" s="4"/>
      <c r="CT48" s="4"/>
      <c r="CU48" s="4"/>
      <c r="CV48" s="4"/>
      <c r="CW48" s="4"/>
      <c r="CX48" s="7"/>
      <c r="CY48" s="4"/>
      <c r="CZ48" s="4"/>
      <c r="DA48" s="4"/>
      <c r="DB48" s="4"/>
      <c r="DC48" s="7"/>
      <c r="DD48" s="4"/>
      <c r="DE48" s="4"/>
      <c r="DF48" s="4"/>
      <c r="DG48" s="4"/>
      <c r="DH48" s="4"/>
      <c r="DI48" s="4"/>
      <c r="DJ48" s="4"/>
      <c r="DK48" s="4"/>
      <c r="DL48" s="4"/>
      <c r="DM48" s="7"/>
      <c r="DN48" s="4"/>
      <c r="DO48" s="4"/>
      <c r="DP48" s="4"/>
      <c r="DQ48" s="4"/>
      <c r="DR48" s="4"/>
      <c r="DS48" s="4"/>
      <c r="DT48" s="4"/>
      <c r="DU48" s="7"/>
      <c r="DV48" s="4"/>
      <c r="DW48" s="4"/>
      <c r="DX48" s="7"/>
      <c r="DY48" s="4"/>
      <c r="DZ48" s="4"/>
      <c r="EA48" s="4"/>
      <c r="EB48" s="4"/>
      <c r="EC48" s="4"/>
      <c r="ED48" s="4"/>
      <c r="EE48" s="4"/>
      <c r="EF48" s="4"/>
      <c r="EG48" s="28">
        <f t="shared" ref="EG48:EG49" si="319">SUM(EH48:FX48)</f>
        <v>0</v>
      </c>
      <c r="EH48" s="4"/>
      <c r="EI48" s="4"/>
      <c r="EJ48" s="4"/>
      <c r="EK48" s="4"/>
      <c r="EL48" s="4"/>
      <c r="EM48" s="4"/>
      <c r="EN48" s="4"/>
      <c r="EO48" s="4"/>
      <c r="EP48" s="7"/>
      <c r="EQ48" s="4"/>
      <c r="ER48" s="4"/>
      <c r="ES48" s="4"/>
      <c r="ET48" s="4"/>
      <c r="EU48" s="7"/>
      <c r="EV48" s="4"/>
      <c r="EW48" s="4"/>
      <c r="EX48" s="4"/>
      <c r="EY48" s="4"/>
      <c r="EZ48" s="4"/>
      <c r="FA48" s="4"/>
      <c r="FB48" s="4"/>
      <c r="FC48" s="4"/>
      <c r="FD48" s="4"/>
      <c r="FE48" s="7"/>
      <c r="FF48" s="4"/>
      <c r="FG48" s="4"/>
      <c r="FH48" s="4"/>
      <c r="FI48" s="4"/>
      <c r="FJ48" s="4"/>
      <c r="FK48" s="4"/>
      <c r="FL48" s="4"/>
      <c r="FM48" s="7"/>
      <c r="FN48" s="4"/>
      <c r="FO48" s="4"/>
      <c r="FP48" s="7"/>
      <c r="FQ48" s="4"/>
      <c r="FR48" s="4"/>
      <c r="FS48" s="4"/>
      <c r="FT48" s="4"/>
      <c r="FU48" s="4"/>
      <c r="FV48" s="4"/>
      <c r="FW48" s="4"/>
      <c r="FX48" s="4"/>
      <c r="FY48" s="28">
        <f t="shared" ref="FY48:FY49" si="320">SUM(FZ48:HP48)</f>
        <v>0</v>
      </c>
      <c r="FZ48" s="4"/>
      <c r="GA48" s="4"/>
      <c r="GB48" s="4"/>
      <c r="GC48" s="4"/>
      <c r="GD48" s="4"/>
      <c r="GE48" s="4"/>
      <c r="GF48" s="4"/>
      <c r="GG48" s="4"/>
      <c r="GH48" s="7"/>
      <c r="GI48" s="4"/>
      <c r="GJ48" s="4"/>
      <c r="GK48" s="4"/>
      <c r="GL48" s="4"/>
      <c r="GM48" s="7"/>
      <c r="GN48" s="4"/>
      <c r="GO48" s="4"/>
      <c r="GP48" s="4"/>
      <c r="GQ48" s="4"/>
      <c r="GR48" s="4"/>
      <c r="GS48" s="4"/>
      <c r="GT48" s="4"/>
      <c r="GU48" s="4"/>
      <c r="GV48" s="4"/>
      <c r="GW48" s="7"/>
      <c r="GX48" s="4"/>
      <c r="GY48" s="4"/>
      <c r="GZ48" s="4"/>
      <c r="HA48" s="4"/>
      <c r="HB48" s="4"/>
      <c r="HC48" s="4"/>
      <c r="HD48" s="4"/>
      <c r="HE48" s="7"/>
      <c r="HF48" s="4"/>
      <c r="HG48" s="4"/>
      <c r="HH48" s="7"/>
      <c r="HI48" s="4"/>
      <c r="HJ48" s="4"/>
      <c r="HK48" s="4"/>
      <c r="HL48" s="4"/>
      <c r="HM48" s="4"/>
      <c r="HN48" s="4"/>
      <c r="HO48" s="4"/>
      <c r="HP48" s="4"/>
    </row>
    <row r="49" spans="1:224" ht="45.75" customHeight="1" x14ac:dyDescent="0.25">
      <c r="A49" s="243"/>
      <c r="B49" s="125">
        <v>11019</v>
      </c>
      <c r="C49" s="124" t="s">
        <v>150</v>
      </c>
      <c r="D49" s="79">
        <f t="shared" si="316"/>
        <v>87730.285000000003</v>
      </c>
      <c r="E49" s="10"/>
      <c r="F49" s="4"/>
      <c r="G49" s="4"/>
      <c r="H49" s="4"/>
      <c r="I49" s="4"/>
      <c r="J49" s="4"/>
      <c r="K49" s="4"/>
      <c r="L49" s="4"/>
      <c r="M49" s="7"/>
      <c r="N49" s="4"/>
      <c r="O49" s="4"/>
      <c r="P49" s="4"/>
      <c r="Q49" s="4"/>
      <c r="R49" s="7"/>
      <c r="S49" s="4"/>
      <c r="T49" s="4"/>
      <c r="U49" s="4"/>
      <c r="V49" s="4"/>
      <c r="W49" s="4"/>
      <c r="X49" s="4"/>
      <c r="Y49" s="4">
        <v>87730.285000000003</v>
      </c>
      <c r="Z49" s="4"/>
      <c r="AA49" s="4"/>
      <c r="AB49" s="4"/>
      <c r="AC49" s="4"/>
      <c r="AD49" s="4"/>
      <c r="AE49" s="4"/>
      <c r="AF49" s="4"/>
      <c r="AG49" s="4"/>
      <c r="AH49" s="4"/>
      <c r="AI49" s="7"/>
      <c r="AJ49" s="7"/>
      <c r="AK49" s="4"/>
      <c r="AL49" s="7"/>
      <c r="AM49" s="4"/>
      <c r="AN49" s="7"/>
      <c r="AO49" s="7"/>
      <c r="AP49" s="4"/>
      <c r="AQ49" s="4"/>
      <c r="AR49" s="4"/>
      <c r="AS49" s="4"/>
      <c r="AT49" s="4"/>
      <c r="AU49" s="10"/>
      <c r="AV49" s="10"/>
      <c r="AW49" s="10"/>
      <c r="AX49" s="28">
        <f t="shared" si="317"/>
        <v>0</v>
      </c>
      <c r="AY49" s="4"/>
      <c r="AZ49" s="4"/>
      <c r="BA49" s="4"/>
      <c r="BB49" s="4"/>
      <c r="BC49" s="4"/>
      <c r="BD49" s="4"/>
      <c r="BE49" s="4"/>
      <c r="BF49" s="4"/>
      <c r="BG49" s="7"/>
      <c r="BH49" s="4"/>
      <c r="BI49" s="4"/>
      <c r="BJ49" s="4"/>
      <c r="BK49" s="4"/>
      <c r="BL49" s="7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7"/>
      <c r="CD49" s="4"/>
      <c r="CE49" s="4"/>
      <c r="CF49" s="7"/>
      <c r="CG49" s="4"/>
      <c r="CH49" s="4"/>
      <c r="CI49" s="4"/>
      <c r="CJ49" s="4"/>
      <c r="CK49" s="4"/>
      <c r="CL49" s="4"/>
      <c r="CM49" s="4"/>
      <c r="CN49" s="4"/>
      <c r="CO49" s="28">
        <f t="shared" si="318"/>
        <v>0</v>
      </c>
      <c r="CP49" s="4"/>
      <c r="CQ49" s="4"/>
      <c r="CR49" s="4"/>
      <c r="CS49" s="4"/>
      <c r="CT49" s="4"/>
      <c r="CU49" s="4"/>
      <c r="CV49" s="4"/>
      <c r="CW49" s="4"/>
      <c r="CX49" s="7"/>
      <c r="CY49" s="4"/>
      <c r="CZ49" s="4"/>
      <c r="DA49" s="4"/>
      <c r="DB49" s="4"/>
      <c r="DC49" s="7"/>
      <c r="DD49" s="4"/>
      <c r="DE49" s="4"/>
      <c r="DF49" s="4"/>
      <c r="DG49" s="4"/>
      <c r="DH49" s="4"/>
      <c r="DI49" s="4"/>
      <c r="DJ49" s="4"/>
      <c r="DK49" s="4"/>
      <c r="DL49" s="4"/>
      <c r="DM49" s="7"/>
      <c r="DN49" s="4"/>
      <c r="DO49" s="4"/>
      <c r="DP49" s="4"/>
      <c r="DQ49" s="4"/>
      <c r="DR49" s="4"/>
      <c r="DS49" s="4"/>
      <c r="DT49" s="4"/>
      <c r="DU49" s="7"/>
      <c r="DV49" s="4"/>
      <c r="DW49" s="4"/>
      <c r="DX49" s="7"/>
      <c r="DY49" s="4"/>
      <c r="DZ49" s="4"/>
      <c r="EA49" s="4"/>
      <c r="EB49" s="4"/>
      <c r="EC49" s="4"/>
      <c r="ED49" s="4"/>
      <c r="EE49" s="4"/>
      <c r="EF49" s="4"/>
      <c r="EG49" s="28">
        <f t="shared" si="319"/>
        <v>0</v>
      </c>
      <c r="EH49" s="4"/>
      <c r="EI49" s="4"/>
      <c r="EJ49" s="4"/>
      <c r="EK49" s="4"/>
      <c r="EL49" s="4"/>
      <c r="EM49" s="4"/>
      <c r="EN49" s="4"/>
      <c r="EO49" s="4"/>
      <c r="EP49" s="7"/>
      <c r="EQ49" s="4"/>
      <c r="ER49" s="4"/>
      <c r="ES49" s="4"/>
      <c r="ET49" s="4"/>
      <c r="EU49" s="7"/>
      <c r="EV49" s="4"/>
      <c r="EW49" s="4"/>
      <c r="EX49" s="4"/>
      <c r="EY49" s="4"/>
      <c r="EZ49" s="4"/>
      <c r="FA49" s="4"/>
      <c r="FB49" s="4"/>
      <c r="FC49" s="4"/>
      <c r="FD49" s="4"/>
      <c r="FE49" s="7"/>
      <c r="FF49" s="4"/>
      <c r="FG49" s="4"/>
      <c r="FH49" s="4"/>
      <c r="FI49" s="4"/>
      <c r="FJ49" s="4"/>
      <c r="FK49" s="4"/>
      <c r="FL49" s="4"/>
      <c r="FM49" s="7"/>
      <c r="FN49" s="4"/>
      <c r="FO49" s="4"/>
      <c r="FP49" s="7"/>
      <c r="FQ49" s="4"/>
      <c r="FR49" s="4"/>
      <c r="FS49" s="4"/>
      <c r="FT49" s="4"/>
      <c r="FU49" s="4"/>
      <c r="FV49" s="4"/>
      <c r="FW49" s="4"/>
      <c r="FX49" s="4"/>
      <c r="FY49" s="28">
        <f t="shared" si="320"/>
        <v>0</v>
      </c>
      <c r="FZ49" s="4"/>
      <c r="GA49" s="4"/>
      <c r="GB49" s="4"/>
      <c r="GC49" s="4"/>
      <c r="GD49" s="4"/>
      <c r="GE49" s="4"/>
      <c r="GF49" s="4"/>
      <c r="GG49" s="4"/>
      <c r="GH49" s="7"/>
      <c r="GI49" s="4"/>
      <c r="GJ49" s="4"/>
      <c r="GK49" s="4"/>
      <c r="GL49" s="4"/>
      <c r="GM49" s="7"/>
      <c r="GN49" s="4"/>
      <c r="GO49" s="4"/>
      <c r="GP49" s="4"/>
      <c r="GQ49" s="4"/>
      <c r="GR49" s="4"/>
      <c r="GS49" s="4"/>
      <c r="GT49" s="4"/>
      <c r="GU49" s="4"/>
      <c r="GV49" s="4"/>
      <c r="GW49" s="7"/>
      <c r="GX49" s="4"/>
      <c r="GY49" s="4"/>
      <c r="GZ49" s="4"/>
      <c r="HA49" s="4"/>
      <c r="HB49" s="4"/>
      <c r="HC49" s="4"/>
      <c r="HD49" s="4"/>
      <c r="HE49" s="7"/>
      <c r="HF49" s="4"/>
      <c r="HG49" s="4"/>
      <c r="HH49" s="7"/>
      <c r="HI49" s="4"/>
      <c r="HJ49" s="4"/>
      <c r="HK49" s="4"/>
      <c r="HL49" s="4"/>
      <c r="HM49" s="4"/>
      <c r="HN49" s="4"/>
      <c r="HO49" s="4"/>
      <c r="HP49" s="4"/>
    </row>
    <row r="50" spans="1:224" ht="52.5" customHeight="1" x14ac:dyDescent="0.25">
      <c r="A50" s="243"/>
      <c r="B50" s="8">
        <v>11020</v>
      </c>
      <c r="C50" s="124" t="s">
        <v>149</v>
      </c>
      <c r="D50" s="79">
        <f t="shared" ref="D50" si="321">SUM(E50:AW50)</f>
        <v>0</v>
      </c>
      <c r="E50" s="4"/>
      <c r="F50" s="4"/>
      <c r="G50" s="4"/>
      <c r="H50" s="4"/>
      <c r="I50" s="4"/>
      <c r="J50" s="4"/>
      <c r="K50" s="4"/>
      <c r="L50" s="4"/>
      <c r="M50" s="7"/>
      <c r="N50" s="4"/>
      <c r="O50" s="4"/>
      <c r="P50" s="4"/>
      <c r="Q50" s="4"/>
      <c r="R50" s="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7"/>
      <c r="AJ50" s="7"/>
      <c r="AK50" s="4"/>
      <c r="AL50" s="7"/>
      <c r="AM50" s="4"/>
      <c r="AN50" s="7"/>
      <c r="AO50" s="7"/>
      <c r="AP50" s="4"/>
      <c r="AQ50" s="4"/>
      <c r="AR50" s="4"/>
      <c r="AS50" s="4"/>
      <c r="AT50" s="4"/>
      <c r="AU50" s="10"/>
      <c r="AV50" s="10"/>
      <c r="AW50" s="10"/>
      <c r="AX50" s="28">
        <f t="shared" ref="AX50" si="322">SUM(AY50:CN50)</f>
        <v>0</v>
      </c>
      <c r="AY50" s="4"/>
      <c r="AZ50" s="4"/>
      <c r="BA50" s="4"/>
      <c r="BB50" s="4"/>
      <c r="BC50" s="4"/>
      <c r="BD50" s="4"/>
      <c r="BE50" s="4"/>
      <c r="BF50" s="4"/>
      <c r="BG50" s="7"/>
      <c r="BH50" s="4"/>
      <c r="BI50" s="4"/>
      <c r="BJ50" s="4"/>
      <c r="BK50" s="4"/>
      <c r="BL50" s="7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7"/>
      <c r="CD50" s="4"/>
      <c r="CE50" s="4"/>
      <c r="CF50" s="7"/>
      <c r="CG50" s="4"/>
      <c r="CH50" s="4"/>
      <c r="CI50" s="4"/>
      <c r="CJ50" s="4"/>
      <c r="CK50" s="4"/>
      <c r="CL50" s="4"/>
      <c r="CM50" s="4"/>
      <c r="CN50" s="4"/>
      <c r="CO50" s="28">
        <f t="shared" ref="CO50" si="323">SUM(CP50:EF50)</f>
        <v>0</v>
      </c>
      <c r="CP50" s="4"/>
      <c r="CQ50" s="4"/>
      <c r="CR50" s="4"/>
      <c r="CS50" s="4"/>
      <c r="CT50" s="4"/>
      <c r="CU50" s="4"/>
      <c r="CV50" s="4"/>
      <c r="CW50" s="4"/>
      <c r="CX50" s="7"/>
      <c r="CY50" s="4"/>
      <c r="CZ50" s="4"/>
      <c r="DA50" s="4"/>
      <c r="DB50" s="4"/>
      <c r="DC50" s="7"/>
      <c r="DD50" s="4"/>
      <c r="DE50" s="4"/>
      <c r="DF50" s="4"/>
      <c r="DG50" s="4"/>
      <c r="DH50" s="4"/>
      <c r="DI50" s="4"/>
      <c r="DJ50" s="4"/>
      <c r="DK50" s="4"/>
      <c r="DL50" s="4"/>
      <c r="DM50" s="7"/>
      <c r="DN50" s="4"/>
      <c r="DO50" s="4"/>
      <c r="DP50" s="4"/>
      <c r="DQ50" s="4"/>
      <c r="DR50" s="4"/>
      <c r="DS50" s="4"/>
      <c r="DT50" s="4"/>
      <c r="DU50" s="7"/>
      <c r="DV50" s="4"/>
      <c r="DW50" s="4"/>
      <c r="DX50" s="7"/>
      <c r="DY50" s="4"/>
      <c r="DZ50" s="4"/>
      <c r="EA50" s="4"/>
      <c r="EB50" s="4"/>
      <c r="EC50" s="4"/>
      <c r="ED50" s="4"/>
      <c r="EE50" s="4"/>
      <c r="EF50" s="4"/>
      <c r="EG50" s="28">
        <f t="shared" ref="EG50" si="324">SUM(EH50:FX50)</f>
        <v>0</v>
      </c>
      <c r="EH50" s="4"/>
      <c r="EI50" s="4"/>
      <c r="EJ50" s="4"/>
      <c r="EK50" s="4"/>
      <c r="EL50" s="4"/>
      <c r="EM50" s="4"/>
      <c r="EN50" s="4"/>
      <c r="EO50" s="4"/>
      <c r="EP50" s="7"/>
      <c r="EQ50" s="4"/>
      <c r="ER50" s="4"/>
      <c r="ES50" s="4"/>
      <c r="ET50" s="4"/>
      <c r="EU50" s="7"/>
      <c r="EV50" s="4"/>
      <c r="EW50" s="4"/>
      <c r="EX50" s="4"/>
      <c r="EY50" s="4"/>
      <c r="EZ50" s="4"/>
      <c r="FA50" s="4"/>
      <c r="FB50" s="4"/>
      <c r="FC50" s="4"/>
      <c r="FD50" s="4"/>
      <c r="FE50" s="7"/>
      <c r="FF50" s="4"/>
      <c r="FG50" s="4"/>
      <c r="FH50" s="4"/>
      <c r="FI50" s="4"/>
      <c r="FJ50" s="4"/>
      <c r="FK50" s="4"/>
      <c r="FL50" s="4"/>
      <c r="FM50" s="7"/>
      <c r="FN50" s="4"/>
      <c r="FO50" s="4"/>
      <c r="FP50" s="7"/>
      <c r="FQ50" s="4"/>
      <c r="FR50" s="4"/>
      <c r="FS50" s="4"/>
      <c r="FT50" s="4"/>
      <c r="FU50" s="4"/>
      <c r="FV50" s="4"/>
      <c r="FW50" s="4"/>
      <c r="FX50" s="4"/>
      <c r="FY50" s="28">
        <f t="shared" ref="FY50" si="325">SUM(FZ50:HP50)</f>
        <v>0</v>
      </c>
      <c r="FZ50" s="4"/>
      <c r="GA50" s="4"/>
      <c r="GB50" s="4"/>
      <c r="GC50" s="4"/>
      <c r="GD50" s="4"/>
      <c r="GE50" s="4"/>
      <c r="GF50" s="4"/>
      <c r="GG50" s="4"/>
      <c r="GH50" s="7"/>
      <c r="GI50" s="4"/>
      <c r="GJ50" s="4"/>
      <c r="GK50" s="4"/>
      <c r="GL50" s="4"/>
      <c r="GM50" s="7"/>
      <c r="GN50" s="4"/>
      <c r="GO50" s="4"/>
      <c r="GP50" s="4"/>
      <c r="GQ50" s="4"/>
      <c r="GR50" s="4"/>
      <c r="GS50" s="4"/>
      <c r="GT50" s="4"/>
      <c r="GU50" s="4"/>
      <c r="GV50" s="4"/>
      <c r="GW50" s="7"/>
      <c r="GX50" s="4"/>
      <c r="GY50" s="4"/>
      <c r="GZ50" s="4"/>
      <c r="HA50" s="4"/>
      <c r="HB50" s="4"/>
      <c r="HC50" s="4"/>
      <c r="HD50" s="4"/>
      <c r="HE50" s="7"/>
      <c r="HF50" s="4"/>
      <c r="HG50" s="4"/>
      <c r="HH50" s="7"/>
      <c r="HI50" s="4"/>
      <c r="HJ50" s="4"/>
      <c r="HK50" s="4"/>
      <c r="HL50" s="4"/>
      <c r="HM50" s="4"/>
      <c r="HN50" s="4"/>
      <c r="HO50" s="4"/>
      <c r="HP50" s="4"/>
    </row>
    <row r="51" spans="1:224" ht="51.75" customHeight="1" x14ac:dyDescent="0.25">
      <c r="A51" s="243"/>
      <c r="B51" s="8">
        <v>31001</v>
      </c>
      <c r="C51" s="124" t="s">
        <v>148</v>
      </c>
      <c r="D51" s="79">
        <f t="shared" ref="D51" si="326">SUM(E51:AW51)</f>
        <v>132132.05100000001</v>
      </c>
      <c r="E51" s="10"/>
      <c r="F51" s="4"/>
      <c r="G51" s="4"/>
      <c r="H51" s="4"/>
      <c r="I51" s="4"/>
      <c r="J51" s="4"/>
      <c r="K51" s="4"/>
      <c r="L51" s="4"/>
      <c r="M51" s="7"/>
      <c r="N51" s="4"/>
      <c r="O51" s="4"/>
      <c r="P51" s="4"/>
      <c r="Q51" s="4"/>
      <c r="R51" s="7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7"/>
      <c r="AJ51" s="7"/>
      <c r="AK51" s="4"/>
      <c r="AL51" s="7"/>
      <c r="AM51" s="4"/>
      <c r="AN51" s="7"/>
      <c r="AO51" s="7"/>
      <c r="AP51" s="4"/>
      <c r="AQ51" s="4"/>
      <c r="AR51" s="4"/>
      <c r="AS51" s="4"/>
      <c r="AT51" s="4"/>
      <c r="AU51" s="10">
        <v>132132.05100000001</v>
      </c>
      <c r="AV51" s="10"/>
      <c r="AW51" s="10"/>
      <c r="AX51" s="28">
        <f t="shared" ref="AX51" si="327">SUM(AY51:CN51)</f>
        <v>0</v>
      </c>
      <c r="AY51" s="4"/>
      <c r="AZ51" s="4"/>
      <c r="BA51" s="4"/>
      <c r="BB51" s="4"/>
      <c r="BC51" s="4"/>
      <c r="BD51" s="4"/>
      <c r="BE51" s="4"/>
      <c r="BF51" s="4"/>
      <c r="BG51" s="7"/>
      <c r="BH51" s="4"/>
      <c r="BI51" s="4"/>
      <c r="BJ51" s="4"/>
      <c r="BK51" s="4"/>
      <c r="BL51" s="7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7"/>
      <c r="CD51" s="4"/>
      <c r="CE51" s="4"/>
      <c r="CF51" s="7"/>
      <c r="CG51" s="4"/>
      <c r="CH51" s="4"/>
      <c r="CI51" s="4"/>
      <c r="CJ51" s="4"/>
      <c r="CK51" s="4"/>
      <c r="CL51" s="4"/>
      <c r="CM51" s="4"/>
      <c r="CN51" s="4"/>
      <c r="CO51" s="28">
        <f t="shared" ref="CO51" si="328">SUM(CP51:EF51)</f>
        <v>0</v>
      </c>
      <c r="CP51" s="4"/>
      <c r="CQ51" s="4"/>
      <c r="CR51" s="4"/>
      <c r="CS51" s="4"/>
      <c r="CT51" s="4"/>
      <c r="CU51" s="4"/>
      <c r="CV51" s="4"/>
      <c r="CW51" s="4"/>
      <c r="CX51" s="7"/>
      <c r="CY51" s="4"/>
      <c r="CZ51" s="4"/>
      <c r="DA51" s="4"/>
      <c r="DB51" s="4"/>
      <c r="DC51" s="7"/>
      <c r="DD51" s="4"/>
      <c r="DE51" s="4"/>
      <c r="DF51" s="4"/>
      <c r="DG51" s="4"/>
      <c r="DH51" s="4"/>
      <c r="DI51" s="4"/>
      <c r="DJ51" s="4"/>
      <c r="DK51" s="4"/>
      <c r="DL51" s="4"/>
      <c r="DM51" s="7"/>
      <c r="DN51" s="4"/>
      <c r="DO51" s="4"/>
      <c r="DP51" s="4"/>
      <c r="DQ51" s="4"/>
      <c r="DR51" s="4"/>
      <c r="DS51" s="4"/>
      <c r="DT51" s="4"/>
      <c r="DU51" s="7"/>
      <c r="DV51" s="4"/>
      <c r="DW51" s="4"/>
      <c r="DX51" s="7"/>
      <c r="DY51" s="4"/>
      <c r="DZ51" s="4"/>
      <c r="EA51" s="4"/>
      <c r="EB51" s="4"/>
      <c r="EC51" s="4"/>
      <c r="ED51" s="4"/>
      <c r="EE51" s="4"/>
      <c r="EF51" s="4"/>
      <c r="EG51" s="28">
        <f t="shared" ref="EG51" si="329">SUM(EH51:FX51)</f>
        <v>0</v>
      </c>
      <c r="EH51" s="4"/>
      <c r="EI51" s="4"/>
      <c r="EJ51" s="4"/>
      <c r="EK51" s="4"/>
      <c r="EL51" s="4"/>
      <c r="EM51" s="4"/>
      <c r="EN51" s="4"/>
      <c r="EO51" s="4"/>
      <c r="EP51" s="7"/>
      <c r="EQ51" s="4"/>
      <c r="ER51" s="4"/>
      <c r="ES51" s="4"/>
      <c r="ET51" s="4"/>
      <c r="EU51" s="7"/>
      <c r="EV51" s="4"/>
      <c r="EW51" s="4"/>
      <c r="EX51" s="4"/>
      <c r="EY51" s="4"/>
      <c r="EZ51" s="4"/>
      <c r="FA51" s="4"/>
      <c r="FB51" s="4"/>
      <c r="FC51" s="4"/>
      <c r="FD51" s="4"/>
      <c r="FE51" s="7"/>
      <c r="FF51" s="4"/>
      <c r="FG51" s="4"/>
      <c r="FH51" s="4"/>
      <c r="FI51" s="4"/>
      <c r="FJ51" s="4"/>
      <c r="FK51" s="4"/>
      <c r="FL51" s="4"/>
      <c r="FM51" s="7"/>
      <c r="FN51" s="4"/>
      <c r="FO51" s="4"/>
      <c r="FP51" s="7"/>
      <c r="FQ51" s="4"/>
      <c r="FR51" s="4"/>
      <c r="FS51" s="4"/>
      <c r="FT51" s="4"/>
      <c r="FU51" s="4"/>
      <c r="FV51" s="4"/>
      <c r="FW51" s="4"/>
      <c r="FX51" s="4"/>
      <c r="FY51" s="28">
        <f t="shared" ref="FY51" si="330">SUM(FZ51:HP51)</f>
        <v>0</v>
      </c>
      <c r="FZ51" s="4"/>
      <c r="GA51" s="4"/>
      <c r="GB51" s="4"/>
      <c r="GC51" s="4"/>
      <c r="GD51" s="4"/>
      <c r="GE51" s="4"/>
      <c r="GF51" s="4"/>
      <c r="GG51" s="4"/>
      <c r="GH51" s="7"/>
      <c r="GI51" s="4"/>
      <c r="GJ51" s="4"/>
      <c r="GK51" s="4"/>
      <c r="GL51" s="4"/>
      <c r="GM51" s="7"/>
      <c r="GN51" s="4"/>
      <c r="GO51" s="4"/>
      <c r="GP51" s="4"/>
      <c r="GQ51" s="4"/>
      <c r="GR51" s="4"/>
      <c r="GS51" s="4"/>
      <c r="GT51" s="4"/>
      <c r="GU51" s="4"/>
      <c r="GV51" s="4"/>
      <c r="GW51" s="7"/>
      <c r="GX51" s="4"/>
      <c r="GY51" s="4"/>
      <c r="GZ51" s="4"/>
      <c r="HA51" s="4"/>
      <c r="HB51" s="4"/>
      <c r="HC51" s="4"/>
      <c r="HD51" s="4"/>
      <c r="HE51" s="7"/>
      <c r="HF51" s="4"/>
      <c r="HG51" s="4"/>
      <c r="HH51" s="7"/>
      <c r="HI51" s="4"/>
      <c r="HJ51" s="4"/>
      <c r="HK51" s="4"/>
      <c r="HL51" s="4"/>
      <c r="HM51" s="4"/>
      <c r="HN51" s="4"/>
      <c r="HO51" s="4"/>
      <c r="HP51" s="4"/>
    </row>
    <row r="53" spans="1:224" x14ac:dyDescent="0.25">
      <c r="FN53">
        <v>1</v>
      </c>
    </row>
    <row r="54" spans="1:224" x14ac:dyDescent="0.25">
      <c r="D54" s="231">
        <f>D4+D10+D12+D16+D27+D30+D34+D37+D39+D47</f>
        <v>19990487.239</v>
      </c>
      <c r="AX54" s="233">
        <f>AX4+AX10+AX12+AX16+AX27+AX30+AX34+AX37+AX39+AX47</f>
        <v>23834340.399999999</v>
      </c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>
        <f t="shared" ref="CO54" si="331">CO4+CO10+CO12+CO16+CO27+CO30+CO34+CO37+CO39+CO47</f>
        <v>25951092.399999995</v>
      </c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>
        <f t="shared" ref="EG54" si="332">EG4+EG10+EG12+EG16+EG27+EG30+EG34+EG37+EG39+EG47</f>
        <v>30888780.5</v>
      </c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233"/>
      <c r="FG54" s="233"/>
      <c r="FH54" s="233"/>
      <c r="FI54" s="233"/>
      <c r="FJ54" s="233"/>
      <c r="FK54" s="233"/>
      <c r="FL54" s="233"/>
      <c r="FM54" s="233"/>
      <c r="FN54" s="233"/>
      <c r="FO54" s="233"/>
      <c r="FP54" s="233"/>
      <c r="FQ54" s="233"/>
      <c r="FR54" s="233"/>
      <c r="FS54" s="233"/>
      <c r="FT54" s="233"/>
      <c r="FU54" s="233"/>
      <c r="FV54" s="233"/>
      <c r="FW54" s="233"/>
      <c r="FX54" s="233"/>
      <c r="FY54" s="233">
        <f t="shared" ref="FY54" si="333">FY4+FY10+FY12+FY16+FY27+FY30+FY34+FY37+FY39+FY47</f>
        <v>29708051.100000001</v>
      </c>
      <c r="FZ54" s="233"/>
      <c r="GA54" s="233"/>
      <c r="GB54" s="233"/>
      <c r="GC54" s="233"/>
      <c r="GD54" s="233"/>
      <c r="GE54" s="233"/>
      <c r="GF54" s="233"/>
      <c r="GG54" s="233"/>
      <c r="GH54" s="233"/>
      <c r="GI54" s="233"/>
      <c r="GJ54" s="233"/>
      <c r="GK54" s="233"/>
      <c r="GL54" s="233"/>
      <c r="GM54" s="233"/>
      <c r="GN54" s="233"/>
      <c r="GO54" s="233"/>
      <c r="GP54" s="233"/>
      <c r="GQ54" s="233"/>
      <c r="GR54" s="233"/>
      <c r="GS54" s="233"/>
      <c r="GT54" s="233"/>
      <c r="GU54" s="233"/>
      <c r="GV54" s="233"/>
      <c r="GW54" s="233"/>
      <c r="GX54" s="233"/>
      <c r="GY54" s="233"/>
      <c r="GZ54" s="233"/>
      <c r="HA54" s="233"/>
      <c r="HB54" s="233"/>
      <c r="HC54" s="233"/>
      <c r="HD54" s="233"/>
      <c r="HE54" s="233"/>
      <c r="HF54" s="233"/>
      <c r="HG54" s="233"/>
      <c r="HH54" s="233"/>
      <c r="HI54" s="233"/>
      <c r="HJ54" s="233"/>
      <c r="HK54" s="233"/>
      <c r="HL54" s="233"/>
      <c r="HM54" s="233"/>
      <c r="HN54" s="233"/>
      <c r="HO54" s="233"/>
      <c r="HP54" s="233"/>
    </row>
  </sheetData>
  <mergeCells count="16">
    <mergeCell ref="A47:A51"/>
    <mergeCell ref="A39:A41"/>
    <mergeCell ref="EG2:FX2"/>
    <mergeCell ref="FY2:HP2"/>
    <mergeCell ref="A2:B3"/>
    <mergeCell ref="C2:C3"/>
    <mergeCell ref="D2:AW2"/>
    <mergeCell ref="AX2:CN2"/>
    <mergeCell ref="CO2:EF2"/>
    <mergeCell ref="A37:A38"/>
    <mergeCell ref="A10:A11"/>
    <mergeCell ref="A12:A15"/>
    <mergeCell ref="A27:A29"/>
    <mergeCell ref="A30:A33"/>
    <mergeCell ref="A34:A36"/>
    <mergeCell ref="A16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28" workbookViewId="0">
      <selection activeCell="K42" sqref="K42"/>
    </sheetView>
  </sheetViews>
  <sheetFormatPr defaultColWidth="9.140625" defaultRowHeight="13.5" x14ac:dyDescent="0.25"/>
  <cols>
    <col min="1" max="1" width="6.7109375" style="12" customWidth="1"/>
    <col min="2" max="2" width="6.5703125" style="12" customWidth="1"/>
    <col min="3" max="3" width="25.85546875" style="12" customWidth="1"/>
    <col min="4" max="4" width="5.28515625" style="12" customWidth="1"/>
    <col min="5" max="5" width="6.42578125" style="12" customWidth="1"/>
    <col min="6" max="6" width="4.85546875" style="12" customWidth="1"/>
    <col min="7" max="7" width="13.42578125" style="148" bestFit="1" customWidth="1"/>
    <col min="8" max="8" width="14" style="148" bestFit="1" customWidth="1"/>
    <col min="9" max="9" width="16.5703125" style="148" customWidth="1"/>
    <col min="10" max="10" width="13.42578125" style="148" bestFit="1" customWidth="1"/>
    <col min="11" max="11" width="13.28515625" style="148" bestFit="1" customWidth="1"/>
    <col min="12" max="12" width="15.5703125" style="12" customWidth="1"/>
    <col min="13" max="13" width="11.7109375" style="12" customWidth="1"/>
    <col min="14" max="14" width="22.5703125" style="12" bestFit="1" customWidth="1"/>
    <col min="15" max="15" width="13.85546875" style="12" bestFit="1" customWidth="1"/>
    <col min="16" max="16384" width="9.140625" style="12"/>
  </cols>
  <sheetData>
    <row r="1" spans="1:15" x14ac:dyDescent="0.25">
      <c r="A1" s="251"/>
      <c r="B1" s="251"/>
      <c r="C1" s="251"/>
      <c r="D1" s="251"/>
      <c r="E1" s="251"/>
      <c r="F1" s="251"/>
      <c r="G1" s="251"/>
      <c r="H1" s="251"/>
      <c r="I1" s="251"/>
    </row>
    <row r="2" spans="1:15" x14ac:dyDescent="0.25">
      <c r="A2" s="13" t="s">
        <v>100</v>
      </c>
      <c r="B2" s="13"/>
      <c r="C2" s="13"/>
      <c r="D2" s="13"/>
      <c r="E2" s="13"/>
      <c r="F2" s="13"/>
      <c r="G2" s="162"/>
      <c r="H2" s="162"/>
      <c r="I2" s="162"/>
    </row>
    <row r="3" spans="1:15" ht="29.25" customHeight="1" x14ac:dyDescent="0.25">
      <c r="A3" s="252" t="s">
        <v>2</v>
      </c>
      <c r="B3" s="252"/>
      <c r="C3" s="252" t="s">
        <v>3</v>
      </c>
      <c r="D3" s="252" t="s">
        <v>6</v>
      </c>
      <c r="E3" s="252"/>
      <c r="F3" s="252"/>
      <c r="G3" s="250" t="s">
        <v>136</v>
      </c>
      <c r="H3" s="250" t="s">
        <v>137</v>
      </c>
      <c r="I3" s="250" t="s">
        <v>117</v>
      </c>
      <c r="J3" s="250" t="s">
        <v>126</v>
      </c>
      <c r="K3" s="250" t="s">
        <v>139</v>
      </c>
    </row>
    <row r="4" spans="1:15" ht="32.25" customHeight="1" x14ac:dyDescent="0.25">
      <c r="A4" s="252"/>
      <c r="B4" s="252"/>
      <c r="C4" s="252"/>
      <c r="D4" s="112" t="s">
        <v>7</v>
      </c>
      <c r="E4" s="112" t="s">
        <v>8</v>
      </c>
      <c r="F4" s="112" t="s">
        <v>9</v>
      </c>
      <c r="G4" s="250"/>
      <c r="H4" s="250"/>
      <c r="I4" s="250"/>
      <c r="J4" s="250"/>
      <c r="K4" s="250"/>
    </row>
    <row r="5" spans="1:15" ht="32.25" customHeight="1" x14ac:dyDescent="0.25">
      <c r="A5" s="174"/>
      <c r="B5" s="175"/>
      <c r="C5" s="147"/>
      <c r="D5" s="174"/>
      <c r="E5" s="174"/>
      <c r="F5" s="174"/>
      <c r="G5" s="176">
        <f>G6+G11+G13+G17+G28+G31+G33+G37+G40+G48</f>
        <v>19990487.239</v>
      </c>
      <c r="H5" s="176">
        <f t="shared" ref="H5:K5" si="0">H6+H11+H13+H17+H28+H31+H33+H37+H40+H48</f>
        <v>23834340.399999999</v>
      </c>
      <c r="I5" s="176">
        <f t="shared" si="0"/>
        <v>27451092.399999999</v>
      </c>
      <c r="J5" s="176">
        <f t="shared" si="0"/>
        <v>30888780.5</v>
      </c>
      <c r="K5" s="176">
        <f t="shared" si="0"/>
        <v>29708051.100000001</v>
      </c>
    </row>
    <row r="6" spans="1:15" ht="74.25" customHeight="1" x14ac:dyDescent="0.25">
      <c r="A6" s="253">
        <v>1057</v>
      </c>
      <c r="B6" s="14"/>
      <c r="C6" s="15" t="s">
        <v>66</v>
      </c>
      <c r="D6" s="112" t="s">
        <v>10</v>
      </c>
      <c r="E6" s="112" t="s">
        <v>10</v>
      </c>
      <c r="F6" s="112" t="s">
        <v>10</v>
      </c>
      <c r="G6" s="235">
        <f>G7+G8+G9+G10</f>
        <v>1692131.4200000002</v>
      </c>
      <c r="H6" s="235">
        <f t="shared" ref="H6:K6" si="1">H7+H8+H9+H10</f>
        <v>1701401.5</v>
      </c>
      <c r="I6" s="235">
        <f t="shared" si="1"/>
        <v>1771613.8</v>
      </c>
      <c r="J6" s="235">
        <f t="shared" si="1"/>
        <v>1778087.2000000002</v>
      </c>
      <c r="K6" s="235">
        <f t="shared" si="1"/>
        <v>1793493.3</v>
      </c>
      <c r="L6" s="33"/>
      <c r="M6" s="33"/>
      <c r="N6" s="33"/>
    </row>
    <row r="7" spans="1:15" ht="42" customHeight="1" x14ac:dyDescent="0.25">
      <c r="A7" s="253"/>
      <c r="B7" s="14">
        <v>11001</v>
      </c>
      <c r="C7" s="135" t="s">
        <v>80</v>
      </c>
      <c r="D7" s="16" t="s">
        <v>11</v>
      </c>
      <c r="E7" s="16" t="s">
        <v>11</v>
      </c>
      <c r="F7" s="16" t="s">
        <v>11</v>
      </c>
      <c r="G7" s="163">
        <f>'Հ 4'!D5</f>
        <v>1566694.7</v>
      </c>
      <c r="H7" s="164">
        <f>'Հ 4'!AX5</f>
        <v>1585730.6</v>
      </c>
      <c r="I7" s="191">
        <f>'Հ 4'!CO5</f>
        <v>1588937.5000000002</v>
      </c>
      <c r="J7" s="191">
        <f>'Հ 4'!EG5</f>
        <v>1611498.4000000004</v>
      </c>
      <c r="K7" s="191">
        <f>'Հ 4'!FY5</f>
        <v>1626718.8</v>
      </c>
      <c r="L7" s="33"/>
      <c r="M7" s="33"/>
      <c r="N7" s="33">
        <f>H6+H11+H13+H17+H28+H31+H33+H37+H40</f>
        <v>23834340.399999999</v>
      </c>
      <c r="O7" s="33"/>
    </row>
    <row r="8" spans="1:15" ht="27.75" customHeight="1" x14ac:dyDescent="0.25">
      <c r="A8" s="253"/>
      <c r="B8" s="14">
        <v>11003</v>
      </c>
      <c r="C8" s="136" t="s">
        <v>67</v>
      </c>
      <c r="D8" s="16" t="s">
        <v>11</v>
      </c>
      <c r="E8" s="16" t="s">
        <v>11</v>
      </c>
      <c r="F8" s="16" t="s">
        <v>11</v>
      </c>
      <c r="G8" s="163">
        <f>'Հ 4'!D6</f>
        <v>39495.620000000003</v>
      </c>
      <c r="H8" s="190">
        <f>'Հ 4'!AX6</f>
        <v>42147.199999999997</v>
      </c>
      <c r="I8" s="191">
        <f>'Հ 4'!CO6</f>
        <v>37144.199999999997</v>
      </c>
      <c r="J8" s="191">
        <f>'Հ 4'!EG6</f>
        <v>38026.400000000001</v>
      </c>
      <c r="K8" s="191">
        <f>'Հ 4'!FY6</f>
        <v>38212.1</v>
      </c>
      <c r="L8" s="33"/>
      <c r="N8" s="33">
        <f>I6+I11+I13+I17+I28+I31+I33+I37+I40</f>
        <v>27451092.399999999</v>
      </c>
    </row>
    <row r="9" spans="1:15" ht="52.5" customHeight="1" x14ac:dyDescent="0.25">
      <c r="A9" s="253"/>
      <c r="B9" s="14">
        <v>11007</v>
      </c>
      <c r="C9" s="137" t="s">
        <v>89</v>
      </c>
      <c r="D9" s="16" t="s">
        <v>11</v>
      </c>
      <c r="E9" s="16" t="s">
        <v>11</v>
      </c>
      <c r="F9" s="16" t="s">
        <v>11</v>
      </c>
      <c r="G9" s="163">
        <f>'Հ 4'!D7</f>
        <v>76590.8</v>
      </c>
      <c r="H9" s="190">
        <f>'Հ 4'!AX7</f>
        <v>67580.7</v>
      </c>
      <c r="I9" s="191">
        <f>'Հ 4'!CO7</f>
        <v>118562.4</v>
      </c>
      <c r="J9" s="152">
        <f>'Հ 4'!EG7</f>
        <v>118562.4</v>
      </c>
      <c r="K9" s="152">
        <f>'Հ 4'!FY7</f>
        <v>118562.4</v>
      </c>
      <c r="N9" s="33">
        <f>J6+J11+J13+J17+J28+J31+J33+J37+J40</f>
        <v>30888780.5</v>
      </c>
    </row>
    <row r="10" spans="1:15" ht="27" customHeight="1" x14ac:dyDescent="0.25">
      <c r="A10" s="254"/>
      <c r="B10" s="14">
        <v>31001</v>
      </c>
      <c r="C10" s="138" t="s">
        <v>68</v>
      </c>
      <c r="D10" s="16" t="s">
        <v>11</v>
      </c>
      <c r="E10" s="16" t="s">
        <v>11</v>
      </c>
      <c r="F10" s="16" t="s">
        <v>11</v>
      </c>
      <c r="G10" s="163">
        <f>'Հ 4'!D8</f>
        <v>9350.2999999999993</v>
      </c>
      <c r="H10" s="190">
        <f>'Հ 4'!AX8</f>
        <v>5943</v>
      </c>
      <c r="I10" s="191">
        <f>'Հ 4'!CO8</f>
        <v>26969.7</v>
      </c>
      <c r="J10" s="152">
        <f>'Հ 4'!EG8</f>
        <v>10000</v>
      </c>
      <c r="K10" s="152">
        <f>'Հ 4'!FY8</f>
        <v>10000</v>
      </c>
      <c r="L10" s="33"/>
      <c r="N10" s="33">
        <f>K6+K11+K13+K17+K28+K31+K33+K37+K40</f>
        <v>29708051.100000001</v>
      </c>
    </row>
    <row r="11" spans="1:15" ht="27" x14ac:dyDescent="0.25">
      <c r="A11" s="253">
        <v>1052</v>
      </c>
      <c r="B11" s="14"/>
      <c r="C11" s="139" t="s">
        <v>69</v>
      </c>
      <c r="D11" s="112" t="s">
        <v>10</v>
      </c>
      <c r="E11" s="17" t="s">
        <v>10</v>
      </c>
      <c r="F11" s="17" t="s">
        <v>10</v>
      </c>
      <c r="G11" s="165">
        <f>G12</f>
        <v>301441.06699999998</v>
      </c>
      <c r="H11" s="165">
        <f t="shared" ref="H11:K11" si="2">H12</f>
        <v>156433.20000000001</v>
      </c>
      <c r="I11" s="165">
        <f t="shared" si="2"/>
        <v>156433.20000000001</v>
      </c>
      <c r="J11" s="165">
        <f t="shared" si="2"/>
        <v>156433.20000000001</v>
      </c>
      <c r="K11" s="165">
        <f t="shared" si="2"/>
        <v>156433.20000000001</v>
      </c>
    </row>
    <row r="12" spans="1:15" ht="25.5" customHeight="1" x14ac:dyDescent="0.25">
      <c r="A12" s="253"/>
      <c r="B12" s="14">
        <v>11001</v>
      </c>
      <c r="C12" s="140" t="s">
        <v>70</v>
      </c>
      <c r="D12" s="16" t="s">
        <v>11</v>
      </c>
      <c r="E12" s="16" t="s">
        <v>90</v>
      </c>
      <c r="F12" s="16" t="s">
        <v>11</v>
      </c>
      <c r="G12" s="153">
        <f>'Հ 4'!D11</f>
        <v>301441.06699999998</v>
      </c>
      <c r="H12" s="164">
        <f>'Հ 4'!AX11</f>
        <v>156433.20000000001</v>
      </c>
      <c r="I12" s="152">
        <f>'Հ 4'!CO11</f>
        <v>156433.20000000001</v>
      </c>
      <c r="J12" s="152">
        <f>'Հ 4'!EG11</f>
        <v>156433.20000000001</v>
      </c>
      <c r="K12" s="152">
        <f>'Հ 4'!FY11</f>
        <v>156433.20000000001</v>
      </c>
    </row>
    <row r="13" spans="1:15" ht="21" customHeight="1" x14ac:dyDescent="0.25">
      <c r="A13" s="253">
        <v>1093</v>
      </c>
      <c r="B13" s="14"/>
      <c r="C13" s="139" t="s">
        <v>4</v>
      </c>
      <c r="D13" s="112" t="s">
        <v>10</v>
      </c>
      <c r="E13" s="112" t="s">
        <v>10</v>
      </c>
      <c r="F13" s="17" t="s">
        <v>10</v>
      </c>
      <c r="G13" s="194">
        <f t="shared" ref="G13:K13" si="3">G14+G16+G15</f>
        <v>1050168</v>
      </c>
      <c r="H13" s="194">
        <f t="shared" si="3"/>
        <v>1028979.6</v>
      </c>
      <c r="I13" s="194">
        <f t="shared" si="3"/>
        <v>1351528.6</v>
      </c>
      <c r="J13" s="194">
        <f t="shared" si="3"/>
        <v>1351528.6</v>
      </c>
      <c r="K13" s="194">
        <f t="shared" si="3"/>
        <v>1351528.6</v>
      </c>
    </row>
    <row r="14" spans="1:15" ht="21" customHeight="1" x14ac:dyDescent="0.25">
      <c r="A14" s="253"/>
      <c r="B14" s="14">
        <v>11001</v>
      </c>
      <c r="C14" s="139" t="s">
        <v>71</v>
      </c>
      <c r="D14" s="16" t="s">
        <v>90</v>
      </c>
      <c r="E14" s="16" t="s">
        <v>90</v>
      </c>
      <c r="F14" s="16" t="s">
        <v>91</v>
      </c>
      <c r="G14" s="192">
        <f>'Հ 4'!D13</f>
        <v>417485.6</v>
      </c>
      <c r="H14" s="193">
        <f>'Հ 4'!AX13</f>
        <v>417485.6</v>
      </c>
      <c r="I14" s="192">
        <f>'Հ 4'!CO13</f>
        <v>417485.6</v>
      </c>
      <c r="J14" s="192">
        <f>'Հ 4'!EG13</f>
        <v>417485.6</v>
      </c>
      <c r="K14" s="192">
        <f>'Հ 4'!FY13</f>
        <v>417485.6</v>
      </c>
    </row>
    <row r="15" spans="1:15" ht="28.5" customHeight="1" x14ac:dyDescent="0.25">
      <c r="A15" s="254"/>
      <c r="B15" s="14">
        <v>11002</v>
      </c>
      <c r="C15" s="107" t="s">
        <v>101</v>
      </c>
      <c r="D15" s="16" t="s">
        <v>90</v>
      </c>
      <c r="E15" s="16" t="s">
        <v>90</v>
      </c>
      <c r="F15" s="16" t="s">
        <v>91</v>
      </c>
      <c r="G15" s="192">
        <f>'Հ 4'!D14</f>
        <v>41206</v>
      </c>
      <c r="H15" s="193">
        <f>'Հ 4'!AX14</f>
        <v>34000</v>
      </c>
      <c r="I15" s="192">
        <v>68000</v>
      </c>
      <c r="J15" s="192">
        <v>68000</v>
      </c>
      <c r="K15" s="192">
        <v>68000</v>
      </c>
    </row>
    <row r="16" spans="1:15" ht="30" customHeight="1" x14ac:dyDescent="0.25">
      <c r="A16" s="253"/>
      <c r="B16" s="14">
        <v>11003</v>
      </c>
      <c r="C16" s="139" t="s">
        <v>5</v>
      </c>
      <c r="D16" s="16" t="s">
        <v>11</v>
      </c>
      <c r="E16" s="16" t="s">
        <v>12</v>
      </c>
      <c r="F16" s="16" t="s">
        <v>11</v>
      </c>
      <c r="G16" s="192">
        <f>'Հ 4'!D15</f>
        <v>591476.4</v>
      </c>
      <c r="H16" s="193">
        <f>'Հ 4'!AX15</f>
        <v>577494</v>
      </c>
      <c r="I16" s="192">
        <f>'Հ 4'!CO15</f>
        <v>866043</v>
      </c>
      <c r="J16" s="192">
        <f>'Հ 4'!EG15</f>
        <v>866043</v>
      </c>
      <c r="K16" s="192">
        <f>'Հ 4'!FY15</f>
        <v>866043</v>
      </c>
    </row>
    <row r="17" spans="1:15" ht="17.25" customHeight="1" x14ac:dyDescent="0.25">
      <c r="A17" s="255">
        <v>1120</v>
      </c>
      <c r="B17" s="14"/>
      <c r="C17" s="139" t="s">
        <v>72</v>
      </c>
      <c r="D17" s="112" t="s">
        <v>10</v>
      </c>
      <c r="E17" s="112" t="s">
        <v>10</v>
      </c>
      <c r="F17" s="17" t="s">
        <v>10</v>
      </c>
      <c r="G17" s="194">
        <f>G18+G19+G20+G21+G22+G23+G24+G25+G26+G27</f>
        <v>12230730.347000001</v>
      </c>
      <c r="H17" s="194">
        <f>H18+H19+H20+H21+H22+H23+H24+H25+H26+H27</f>
        <v>14883387.800000003</v>
      </c>
      <c r="I17" s="194">
        <f t="shared" ref="I17:K17" si="4">I18+I19+I20+I21+I22+I23+I24+I25+I26+I27</f>
        <v>16491221.999999998</v>
      </c>
      <c r="J17" s="194">
        <f t="shared" si="4"/>
        <v>19673553.100000001</v>
      </c>
      <c r="K17" s="194">
        <f t="shared" si="4"/>
        <v>19948595.5</v>
      </c>
    </row>
    <row r="18" spans="1:15" ht="20.25" customHeight="1" x14ac:dyDescent="0.25">
      <c r="A18" s="256"/>
      <c r="B18" s="14">
        <v>11001</v>
      </c>
      <c r="C18" s="135" t="s">
        <v>73</v>
      </c>
      <c r="D18" s="16" t="s">
        <v>90</v>
      </c>
      <c r="E18" s="16" t="s">
        <v>92</v>
      </c>
      <c r="F18" s="16" t="s">
        <v>11</v>
      </c>
      <c r="G18" s="167">
        <f>'Հ 4'!D17</f>
        <v>10902684.768999999</v>
      </c>
      <c r="H18" s="196">
        <f>'Հ 4'!AX17</f>
        <v>11101034.600000001</v>
      </c>
      <c r="I18" s="197">
        <f>'Հ 4'!CO17</f>
        <v>11367211.899999999</v>
      </c>
      <c r="J18" s="197">
        <f>'Հ 4'!EG17</f>
        <v>11367211.899999999</v>
      </c>
      <c r="K18" s="197">
        <f>'Հ 4'!FY17</f>
        <v>11367211.899999999</v>
      </c>
    </row>
    <row r="19" spans="1:15" ht="18" customHeight="1" x14ac:dyDescent="0.25">
      <c r="A19" s="256"/>
      <c r="B19" s="14">
        <v>11002</v>
      </c>
      <c r="C19" s="141" t="s">
        <v>75</v>
      </c>
      <c r="D19" s="16" t="s">
        <v>90</v>
      </c>
      <c r="E19" s="16" t="s">
        <v>92</v>
      </c>
      <c r="F19" s="16" t="s">
        <v>11</v>
      </c>
      <c r="G19" s="195">
        <f>'Հ 4'!D18</f>
        <v>500316.49999999994</v>
      </c>
      <c r="H19" s="196">
        <f>'Հ 4'!AX18</f>
        <v>773217.99999999988</v>
      </c>
      <c r="I19" s="197">
        <f>'Հ 4'!CO18</f>
        <v>757476.49999999988</v>
      </c>
      <c r="J19" s="197">
        <f>'Հ 4'!EG18</f>
        <v>770000.39999999991</v>
      </c>
      <c r="K19" s="197">
        <f>'Հ 4'!FY18</f>
        <v>773042.79999999993</v>
      </c>
    </row>
    <row r="20" spans="1:15" ht="25.5" customHeight="1" x14ac:dyDescent="0.25">
      <c r="A20" s="256"/>
      <c r="B20" s="14">
        <v>11004</v>
      </c>
      <c r="C20" s="137" t="s">
        <v>74</v>
      </c>
      <c r="D20" s="16" t="s">
        <v>93</v>
      </c>
      <c r="E20" s="16" t="s">
        <v>11</v>
      </c>
      <c r="F20" s="16" t="s">
        <v>11</v>
      </c>
      <c r="G20" s="205">
        <f>'Հ 4'!D19</f>
        <v>57097.98</v>
      </c>
      <c r="H20" s="196">
        <f>'Հ 4'!AX19</f>
        <v>70889.2</v>
      </c>
      <c r="I20" s="197">
        <f>'Հ 4'!CO19</f>
        <v>70889.2</v>
      </c>
      <c r="J20" s="197">
        <f>'Հ 4'!EG19</f>
        <v>70889.2</v>
      </c>
      <c r="K20" s="197">
        <f>'Հ 4'!FY19</f>
        <v>70889.2</v>
      </c>
    </row>
    <row r="21" spans="1:15" ht="29.25" customHeight="1" x14ac:dyDescent="0.25">
      <c r="A21" s="256"/>
      <c r="B21" s="14">
        <v>11005</v>
      </c>
      <c r="C21" s="142" t="s">
        <v>76</v>
      </c>
      <c r="D21" s="16" t="s">
        <v>95</v>
      </c>
      <c r="E21" s="16" t="s">
        <v>92</v>
      </c>
      <c r="F21" s="16" t="s">
        <v>11</v>
      </c>
      <c r="G21" s="195">
        <f>'Հ 4'!D20</f>
        <v>34507.4</v>
      </c>
      <c r="H21" s="196">
        <f>'Հ 4'!AX20</f>
        <v>34507.4</v>
      </c>
      <c r="I21" s="197">
        <f>'Հ 4'!CO20</f>
        <v>36232.800000000003</v>
      </c>
      <c r="J21" s="197">
        <f>'Հ 4'!EG20</f>
        <v>36232.800000000003</v>
      </c>
      <c r="K21" s="197">
        <f>'Հ 4'!FY20</f>
        <v>36232.800000000003</v>
      </c>
    </row>
    <row r="22" spans="1:15" ht="45.75" customHeight="1" x14ac:dyDescent="0.25">
      <c r="A22" s="256"/>
      <c r="B22" s="14">
        <v>11007</v>
      </c>
      <c r="C22" s="137" t="s">
        <v>65</v>
      </c>
      <c r="D22" s="16" t="s">
        <v>90</v>
      </c>
      <c r="E22" s="16" t="s">
        <v>92</v>
      </c>
      <c r="F22" s="16" t="s">
        <v>11</v>
      </c>
      <c r="G22" s="195">
        <f>'Հ 4'!D21</f>
        <v>589364</v>
      </c>
      <c r="H22" s="196">
        <f>'Հ 4'!AX21</f>
        <v>676254.4</v>
      </c>
      <c r="I22" s="197">
        <f>'Հ 4'!CO21</f>
        <v>979218.8</v>
      </c>
      <c r="J22" s="197">
        <f>'Հ 4'!EG21</f>
        <v>979218.8</v>
      </c>
      <c r="K22" s="197">
        <f>'Հ 4'!FY21</f>
        <v>979218.8</v>
      </c>
      <c r="L22" s="209"/>
      <c r="M22" s="206"/>
    </row>
    <row r="23" spans="1:15" ht="39.75" customHeight="1" x14ac:dyDescent="0.25">
      <c r="A23" s="256"/>
      <c r="B23" s="14">
        <v>31001</v>
      </c>
      <c r="C23" s="143" t="s">
        <v>77</v>
      </c>
      <c r="D23" s="16" t="s">
        <v>90</v>
      </c>
      <c r="E23" s="16" t="s">
        <v>92</v>
      </c>
      <c r="F23" s="16" t="s">
        <v>11</v>
      </c>
      <c r="G23" s="167">
        <f>'Հ 4'!D22</f>
        <v>0</v>
      </c>
      <c r="H23" s="168">
        <f>'Հ 4'!AX22</f>
        <v>110000</v>
      </c>
      <c r="I23" s="154">
        <f>'Հ 4'!CO22</f>
        <v>220000</v>
      </c>
      <c r="J23" s="154">
        <f>'Հ 4'!EG22</f>
        <v>0</v>
      </c>
      <c r="K23" s="154">
        <f>'Հ 4'!FY22</f>
        <v>0</v>
      </c>
      <c r="L23" s="209"/>
      <c r="M23" s="206"/>
    </row>
    <row r="24" spans="1:15" ht="59.25" customHeight="1" x14ac:dyDescent="0.25">
      <c r="A24" s="256"/>
      <c r="B24" s="14">
        <v>31002</v>
      </c>
      <c r="C24" s="144" t="s">
        <v>119</v>
      </c>
      <c r="D24" s="16" t="s">
        <v>90</v>
      </c>
      <c r="E24" s="16" t="s">
        <v>92</v>
      </c>
      <c r="F24" s="16" t="s">
        <v>11</v>
      </c>
      <c r="G24" s="195">
        <f>'Հ 4'!D23</f>
        <v>146759.698</v>
      </c>
      <c r="H24" s="196">
        <f>'Հ 4'!AX23</f>
        <v>268059.3</v>
      </c>
      <c r="I24" s="197">
        <f>'Հ 4'!CO23</f>
        <v>2389104.2000000002</v>
      </c>
      <c r="J24" s="154">
        <f>'Հ 4'!EG23</f>
        <v>6450000</v>
      </c>
      <c r="K24" s="154">
        <f>'Հ 4'!FY23</f>
        <v>6700000</v>
      </c>
      <c r="L24" s="208"/>
      <c r="M24" s="207"/>
      <c r="N24" s="148"/>
      <c r="O24" s="148"/>
    </row>
    <row r="25" spans="1:15" ht="38.25" customHeight="1" x14ac:dyDescent="0.25">
      <c r="A25" s="257"/>
      <c r="B25" s="14">
        <v>31003</v>
      </c>
      <c r="C25" s="116" t="s">
        <v>124</v>
      </c>
      <c r="D25" s="16" t="s">
        <v>90</v>
      </c>
      <c r="E25" s="16" t="s">
        <v>92</v>
      </c>
      <c r="F25" s="16" t="s">
        <v>11</v>
      </c>
      <c r="G25" s="195">
        <f>'Հ 4'!D24</f>
        <v>0</v>
      </c>
      <c r="H25" s="168">
        <f>'Հ 4'!AX24</f>
        <v>86944</v>
      </c>
      <c r="I25" s="197">
        <f>'Հ 4'!CO24</f>
        <v>642098.6</v>
      </c>
      <c r="J25" s="197">
        <f>'Հ 4'!EG24</f>
        <v>0</v>
      </c>
      <c r="K25" s="197">
        <f>'Հ 4'!FY24</f>
        <v>22000</v>
      </c>
      <c r="L25" s="208"/>
      <c r="M25" s="206"/>
    </row>
    <row r="26" spans="1:15" ht="38.25" customHeight="1" x14ac:dyDescent="0.25">
      <c r="A26" s="189"/>
      <c r="B26" s="5">
        <v>31004</v>
      </c>
      <c r="C26" s="124" t="s">
        <v>153</v>
      </c>
      <c r="D26" s="16" t="s">
        <v>90</v>
      </c>
      <c r="E26" s="16" t="s">
        <v>92</v>
      </c>
      <c r="F26" s="16" t="s">
        <v>11</v>
      </c>
      <c r="G26" s="195">
        <f>'Հ 4'!D25</f>
        <v>0</v>
      </c>
      <c r="H26" s="168">
        <f>'Հ 4'!AX25</f>
        <v>1710000</v>
      </c>
      <c r="I26" s="197">
        <f>'Հ 4'!CO25</f>
        <v>0</v>
      </c>
      <c r="J26" s="197">
        <f>'Հ 4'!EG25</f>
        <v>0</v>
      </c>
      <c r="K26" s="197">
        <f>'Հ 4'!FY25</f>
        <v>0</v>
      </c>
      <c r="L26" s="208"/>
      <c r="M26" s="206"/>
    </row>
    <row r="27" spans="1:15" ht="38.25" customHeight="1" x14ac:dyDescent="0.25">
      <c r="A27" s="189"/>
      <c r="B27" s="124" t="s">
        <v>154</v>
      </c>
      <c r="C27" s="124" t="s">
        <v>155</v>
      </c>
      <c r="D27" s="16" t="s">
        <v>90</v>
      </c>
      <c r="E27" s="16" t="s">
        <v>92</v>
      </c>
      <c r="F27" s="16" t="s">
        <v>11</v>
      </c>
      <c r="G27" s="195">
        <f>'Հ 4'!D26</f>
        <v>0</v>
      </c>
      <c r="H27" s="196">
        <f>'Հ 4'!AX26</f>
        <v>52480.9</v>
      </c>
      <c r="I27" s="197">
        <f>'Հ 4'!CO26</f>
        <v>28990</v>
      </c>
      <c r="J27" s="197">
        <f>'Հ 4'!EG26</f>
        <v>0</v>
      </c>
      <c r="K27" s="197">
        <f>'Հ 4'!FY26</f>
        <v>0</v>
      </c>
      <c r="L27" s="208"/>
      <c r="M27" s="206"/>
    </row>
    <row r="28" spans="1:15" ht="40.5" x14ac:dyDescent="0.25">
      <c r="A28" s="253">
        <v>1123</v>
      </c>
      <c r="B28" s="14"/>
      <c r="C28" s="137" t="s">
        <v>78</v>
      </c>
      <c r="D28" s="17" t="s">
        <v>10</v>
      </c>
      <c r="E28" s="17" t="s">
        <v>10</v>
      </c>
      <c r="F28" s="17" t="s">
        <v>10</v>
      </c>
      <c r="G28" s="165">
        <f t="shared" ref="G28:K28" si="5">G29+G30</f>
        <v>635373.71799999999</v>
      </c>
      <c r="H28" s="165">
        <f t="shared" si="5"/>
        <v>635596.4</v>
      </c>
      <c r="I28" s="165">
        <f t="shared" si="5"/>
        <v>635690.6</v>
      </c>
      <c r="J28" s="165">
        <f t="shared" si="5"/>
        <v>635690.6</v>
      </c>
      <c r="K28" s="165">
        <f t="shared" si="5"/>
        <v>635690.6</v>
      </c>
      <c r="L28" s="206"/>
      <c r="M28" s="206"/>
    </row>
    <row r="29" spans="1:15" ht="29.25" customHeight="1" x14ac:dyDescent="0.25">
      <c r="A29" s="253"/>
      <c r="B29" s="14">
        <v>11001</v>
      </c>
      <c r="C29" s="136" t="s">
        <v>79</v>
      </c>
      <c r="D29" s="16" t="s">
        <v>94</v>
      </c>
      <c r="E29" s="16" t="s">
        <v>90</v>
      </c>
      <c r="F29" s="16" t="s">
        <v>91</v>
      </c>
      <c r="G29" s="213">
        <f>'Հ 4'!D28</f>
        <v>374830.71799999999</v>
      </c>
      <c r="H29" s="214">
        <f>'Հ 4'!AX28</f>
        <v>375053.4</v>
      </c>
      <c r="I29" s="212">
        <v>375147.6</v>
      </c>
      <c r="J29" s="212">
        <v>375147.6</v>
      </c>
      <c r="K29" s="212">
        <v>375147.6</v>
      </c>
      <c r="L29" s="206"/>
      <c r="M29" s="206"/>
    </row>
    <row r="30" spans="1:15" ht="16.5" customHeight="1" x14ac:dyDescent="0.25">
      <c r="A30" s="253"/>
      <c r="B30" s="14">
        <v>11002</v>
      </c>
      <c r="C30" s="139" t="s">
        <v>81</v>
      </c>
      <c r="D30" s="16" t="s">
        <v>94</v>
      </c>
      <c r="E30" s="16" t="s">
        <v>90</v>
      </c>
      <c r="F30" s="16" t="s">
        <v>91</v>
      </c>
      <c r="G30" s="169">
        <f>'Հ 4'!D29</f>
        <v>260543</v>
      </c>
      <c r="H30" s="170">
        <f>'Հ 4'!AX29</f>
        <v>260543</v>
      </c>
      <c r="I30" s="156">
        <f>'Հ 4'!CO29</f>
        <v>260543</v>
      </c>
      <c r="J30" s="156">
        <f>'Հ 4'!EG29</f>
        <v>260543</v>
      </c>
      <c r="K30" s="156">
        <f>'Հ 4'!FY29</f>
        <v>260543</v>
      </c>
      <c r="L30" s="206"/>
      <c r="M30" s="206"/>
    </row>
    <row r="31" spans="1:15" ht="19.5" customHeight="1" x14ac:dyDescent="0.25">
      <c r="A31" s="111">
        <v>1147</v>
      </c>
      <c r="B31" s="14"/>
      <c r="C31" s="137" t="s">
        <v>128</v>
      </c>
      <c r="D31" s="17" t="s">
        <v>10</v>
      </c>
      <c r="E31" s="17" t="s">
        <v>10</v>
      </c>
      <c r="F31" s="17" t="s">
        <v>10</v>
      </c>
      <c r="G31" s="165">
        <f>G32</f>
        <v>627004.9</v>
      </c>
      <c r="H31" s="165">
        <f t="shared" ref="H31:K31" si="6">H32</f>
        <v>590176.5</v>
      </c>
      <c r="I31" s="194">
        <f t="shared" si="6"/>
        <v>752936.7</v>
      </c>
      <c r="J31" s="194">
        <f t="shared" si="6"/>
        <v>752936.7</v>
      </c>
      <c r="K31" s="194">
        <f t="shared" si="6"/>
        <v>752936.7</v>
      </c>
      <c r="L31" s="206"/>
      <c r="M31" s="206"/>
    </row>
    <row r="32" spans="1:15" ht="54" customHeight="1" x14ac:dyDescent="0.25">
      <c r="A32" s="111"/>
      <c r="B32" s="14">
        <v>11001</v>
      </c>
      <c r="C32" s="117" t="s">
        <v>120</v>
      </c>
      <c r="D32" s="118" t="s">
        <v>94</v>
      </c>
      <c r="E32" s="118" t="s">
        <v>91</v>
      </c>
      <c r="F32" s="118" t="s">
        <v>129</v>
      </c>
      <c r="G32" s="199">
        <f>'Հ 4'!D38</f>
        <v>627004.9</v>
      </c>
      <c r="H32" s="198">
        <f>'Հ 4'!AX37</f>
        <v>590176.5</v>
      </c>
      <c r="I32" s="198">
        <f>'Հ 4'!CO38</f>
        <v>752936.7</v>
      </c>
      <c r="J32" s="198">
        <f>'Հ 4'!EG38</f>
        <v>752936.7</v>
      </c>
      <c r="K32" s="198">
        <f>'Հ 4'!FY38</f>
        <v>752936.7</v>
      </c>
    </row>
    <row r="33" spans="1:11" ht="32.25" customHeight="1" x14ac:dyDescent="0.25">
      <c r="A33" s="253">
        <v>1149</v>
      </c>
      <c r="B33" s="14"/>
      <c r="C33" s="139" t="s">
        <v>82</v>
      </c>
      <c r="D33" s="112" t="s">
        <v>10</v>
      </c>
      <c r="E33" s="112" t="s">
        <v>10</v>
      </c>
      <c r="F33" s="17" t="s">
        <v>10</v>
      </c>
      <c r="G33" s="173">
        <f>G34+G35+G36</f>
        <v>503831.83100000001</v>
      </c>
      <c r="H33" s="173">
        <f t="shared" ref="H33:I33" si="7">H34+H35+H36</f>
        <v>479635.7</v>
      </c>
      <c r="I33" s="223">
        <f t="shared" si="7"/>
        <v>543814.39999999991</v>
      </c>
      <c r="J33" s="173">
        <f t="shared" ref="J33" si="8">J34+J35+J36</f>
        <v>543814.39999999991</v>
      </c>
      <c r="K33" s="173">
        <f t="shared" ref="K33" si="9">K34+K35+K36</f>
        <v>543814.39999999991</v>
      </c>
    </row>
    <row r="34" spans="1:11" ht="30" customHeight="1" x14ac:dyDescent="0.25">
      <c r="A34" s="253"/>
      <c r="B34" s="14">
        <v>11001</v>
      </c>
      <c r="C34" s="136" t="s">
        <v>83</v>
      </c>
      <c r="D34" s="16" t="s">
        <v>95</v>
      </c>
      <c r="E34" s="16" t="s">
        <v>92</v>
      </c>
      <c r="F34" s="16" t="s">
        <v>91</v>
      </c>
      <c r="G34" s="153">
        <f>'Հ 4'!D31</f>
        <v>197652</v>
      </c>
      <c r="H34" s="166">
        <f>'Հ 4'!AX31</f>
        <v>197652</v>
      </c>
      <c r="I34" s="192">
        <f>'Հ 4'!CO31</f>
        <v>207567.8</v>
      </c>
      <c r="J34" s="192">
        <f>'Հ 4'!EG31</f>
        <v>207567.8</v>
      </c>
      <c r="K34" s="192">
        <f>'Հ 4'!FY31</f>
        <v>207567.8</v>
      </c>
    </row>
    <row r="35" spans="1:11" ht="26.25" customHeight="1" x14ac:dyDescent="0.25">
      <c r="A35" s="253"/>
      <c r="B35" s="14">
        <v>11002</v>
      </c>
      <c r="C35" s="137" t="s">
        <v>84</v>
      </c>
      <c r="D35" s="16" t="s">
        <v>95</v>
      </c>
      <c r="E35" s="16" t="s">
        <v>92</v>
      </c>
      <c r="F35" s="16" t="s">
        <v>91</v>
      </c>
      <c r="G35" s="192">
        <f>'Հ 4'!D32</f>
        <v>245077.7</v>
      </c>
      <c r="H35" s="193">
        <f>'Հ 4'!AX32</f>
        <v>237537.7</v>
      </c>
      <c r="I35" s="192">
        <f>'Հ 4'!CO32</f>
        <v>269577.59999999998</v>
      </c>
      <c r="J35" s="192">
        <f>'Հ 4'!EG32</f>
        <v>269577.59999999998</v>
      </c>
      <c r="K35" s="192">
        <f>'Հ 4'!FY32</f>
        <v>269577.59999999998</v>
      </c>
    </row>
    <row r="36" spans="1:11" ht="30" customHeight="1" x14ac:dyDescent="0.25">
      <c r="A36" s="253"/>
      <c r="B36" s="14">
        <v>12001</v>
      </c>
      <c r="C36" s="145" t="s">
        <v>85</v>
      </c>
      <c r="D36" s="16" t="s">
        <v>95</v>
      </c>
      <c r="E36" s="16" t="s">
        <v>92</v>
      </c>
      <c r="F36" s="16" t="s">
        <v>91</v>
      </c>
      <c r="G36" s="192">
        <f>'Հ 4'!D33</f>
        <v>61102.131000000001</v>
      </c>
      <c r="H36" s="166">
        <f>'Հ 4'!AX33</f>
        <v>44446</v>
      </c>
      <c r="I36" s="153">
        <f>'Հ 4'!CO33</f>
        <v>66669</v>
      </c>
      <c r="J36" s="153">
        <f>'Հ 4'!EG33</f>
        <v>66669</v>
      </c>
      <c r="K36" s="153">
        <f>'Հ 4'!FY33</f>
        <v>66669</v>
      </c>
    </row>
    <row r="37" spans="1:11" ht="27" x14ac:dyDescent="0.25">
      <c r="A37" s="253">
        <v>1182</v>
      </c>
      <c r="B37" s="14"/>
      <c r="C37" s="137" t="s">
        <v>86</v>
      </c>
      <c r="D37" s="112" t="s">
        <v>10</v>
      </c>
      <c r="E37" s="112" t="s">
        <v>10</v>
      </c>
      <c r="F37" s="17" t="s">
        <v>10</v>
      </c>
      <c r="G37" s="165">
        <f t="shared" ref="G37:K37" si="10">G38+G39</f>
        <v>2729943.620000001</v>
      </c>
      <c r="H37" s="165">
        <f t="shared" si="10"/>
        <v>2858729.7</v>
      </c>
      <c r="I37" s="194">
        <f t="shared" si="10"/>
        <v>3047853.0999999996</v>
      </c>
      <c r="J37" s="194">
        <f t="shared" si="10"/>
        <v>3096736.6999999997</v>
      </c>
      <c r="K37" s="194">
        <f t="shared" si="10"/>
        <v>3125558.8</v>
      </c>
    </row>
    <row r="38" spans="1:11" ht="27" customHeight="1" x14ac:dyDescent="0.25">
      <c r="A38" s="253"/>
      <c r="B38" s="14">
        <v>11001</v>
      </c>
      <c r="C38" s="140" t="s">
        <v>87</v>
      </c>
      <c r="D38" s="16" t="s">
        <v>90</v>
      </c>
      <c r="E38" s="16" t="s">
        <v>90</v>
      </c>
      <c r="F38" s="16" t="s">
        <v>11</v>
      </c>
      <c r="G38" s="153">
        <f>'Հ 4'!D35</f>
        <v>2729943.620000001</v>
      </c>
      <c r="H38" s="190">
        <f>'Հ 4'!AX35</f>
        <v>2818729.7</v>
      </c>
      <c r="I38" s="191">
        <f>'Հ 4'!CO35</f>
        <v>2937853.0999999996</v>
      </c>
      <c r="J38" s="191">
        <f>'Հ 4'!EG35</f>
        <v>2986736.6999999997</v>
      </c>
      <c r="K38" s="191">
        <f>'Հ 4'!FY35</f>
        <v>3015558.8</v>
      </c>
    </row>
    <row r="39" spans="1:11" ht="30" customHeight="1" x14ac:dyDescent="0.25">
      <c r="A39" s="111"/>
      <c r="B39" s="14">
        <v>31001</v>
      </c>
      <c r="C39" s="116" t="s">
        <v>88</v>
      </c>
      <c r="D39" s="16" t="s">
        <v>90</v>
      </c>
      <c r="E39" s="16" t="s">
        <v>90</v>
      </c>
      <c r="F39" s="16" t="s">
        <v>11</v>
      </c>
      <c r="G39" s="153">
        <f>'Հ 4'!D36</f>
        <v>0</v>
      </c>
      <c r="H39" s="164">
        <f>'Հ 4'!AX36</f>
        <v>40000</v>
      </c>
      <c r="I39" s="191">
        <f>'Հ 4'!CO36</f>
        <v>110000</v>
      </c>
      <c r="J39" s="191">
        <f>'Հ 4'!EG36</f>
        <v>110000</v>
      </c>
      <c r="K39" s="191">
        <f>'Հ 4'!FY36</f>
        <v>110000</v>
      </c>
    </row>
    <row r="40" spans="1:11" ht="63.75" x14ac:dyDescent="0.25">
      <c r="A40" s="111">
        <v>1228</v>
      </c>
      <c r="B40" s="14"/>
      <c r="C40" s="146" t="s">
        <v>133</v>
      </c>
      <c r="D40" s="17" t="s">
        <v>10</v>
      </c>
      <c r="E40" s="17" t="s">
        <v>10</v>
      </c>
      <c r="F40" s="17" t="s">
        <v>10</v>
      </c>
      <c r="G40" s="165">
        <f>G41+G42+G43+G44+G45+G47</f>
        <v>0</v>
      </c>
      <c r="H40" s="165">
        <f t="shared" ref="H40:K40" si="11">H41+H42+H43+H44+H45+H47</f>
        <v>1500000</v>
      </c>
      <c r="I40" s="165">
        <f t="shared" si="11"/>
        <v>2700000</v>
      </c>
      <c r="J40" s="165">
        <f t="shared" si="11"/>
        <v>2900000</v>
      </c>
      <c r="K40" s="165">
        <f t="shared" si="11"/>
        <v>1400000</v>
      </c>
    </row>
    <row r="41" spans="1:11" ht="38.25" x14ac:dyDescent="0.25">
      <c r="A41" s="134"/>
      <c r="B41" s="14">
        <v>31001</v>
      </c>
      <c r="C41" s="124" t="s">
        <v>134</v>
      </c>
      <c r="D41" s="118"/>
      <c r="E41" s="118"/>
      <c r="F41" s="118"/>
      <c r="G41" s="171">
        <f>'Հ 4'!D40</f>
        <v>0</v>
      </c>
      <c r="H41" s="168">
        <f>'Հ 4'!AX40</f>
        <v>1000000</v>
      </c>
      <c r="I41" s="172">
        <v>1500000</v>
      </c>
      <c r="J41" s="172">
        <v>1500000</v>
      </c>
      <c r="K41" s="172">
        <f>'Հ 4'!FY40</f>
        <v>0</v>
      </c>
    </row>
    <row r="42" spans="1:11" ht="38.25" x14ac:dyDescent="0.25">
      <c r="A42" s="111"/>
      <c r="B42" s="14">
        <v>31002</v>
      </c>
      <c r="C42" s="124" t="s">
        <v>132</v>
      </c>
      <c r="D42" s="118"/>
      <c r="E42" s="118"/>
      <c r="F42" s="118"/>
      <c r="G42" s="171">
        <f>'Հ 4'!D41</f>
        <v>0</v>
      </c>
      <c r="H42" s="168">
        <f>'Հ 4'!AX41</f>
        <v>500000</v>
      </c>
      <c r="I42" s="172">
        <v>1200000</v>
      </c>
      <c r="J42" s="172">
        <v>1400000</v>
      </c>
      <c r="K42" s="172">
        <f>'Հ 4'!FY41</f>
        <v>1400000</v>
      </c>
    </row>
    <row r="43" spans="1:11" ht="38.25" x14ac:dyDescent="0.25">
      <c r="A43" s="200"/>
      <c r="B43" s="14">
        <v>31003</v>
      </c>
      <c r="C43" s="124" t="s">
        <v>143</v>
      </c>
      <c r="D43" s="200"/>
      <c r="E43" s="200"/>
      <c r="F43" s="200"/>
      <c r="G43" s="171">
        <f>'Հ 4'!D42</f>
        <v>0</v>
      </c>
      <c r="H43" s="168">
        <f>'Հ 4'!AX42</f>
        <v>0</v>
      </c>
      <c r="I43" s="172">
        <f>'Հ 4'!CO42</f>
        <v>0</v>
      </c>
      <c r="J43" s="172">
        <f>'Հ 4'!EG42</f>
        <v>0</v>
      </c>
      <c r="K43" s="172">
        <f>'Հ 4'!FY42</f>
        <v>0</v>
      </c>
    </row>
    <row r="44" spans="1:11" ht="51" x14ac:dyDescent="0.25">
      <c r="A44" s="200"/>
      <c r="B44" s="14">
        <v>31004</v>
      </c>
      <c r="C44" s="124" t="s">
        <v>144</v>
      </c>
      <c r="D44" s="200"/>
      <c r="E44" s="200"/>
      <c r="F44" s="200"/>
      <c r="G44" s="171">
        <f>'Հ 4'!D43</f>
        <v>0</v>
      </c>
      <c r="H44" s="168">
        <f>'Հ 4'!AX43</f>
        <v>0</v>
      </c>
      <c r="I44" s="172">
        <f>'Հ 4'!CO43</f>
        <v>0</v>
      </c>
      <c r="J44" s="172">
        <f>'Հ 4'!EG43</f>
        <v>0</v>
      </c>
      <c r="K44" s="172">
        <f>'Հ 4'!FY43</f>
        <v>0</v>
      </c>
    </row>
    <row r="45" spans="1:11" ht="51" x14ac:dyDescent="0.25">
      <c r="A45" s="200"/>
      <c r="B45" s="14">
        <v>31005</v>
      </c>
      <c r="C45" s="124" t="s">
        <v>145</v>
      </c>
      <c r="D45" s="200"/>
      <c r="E45" s="200"/>
      <c r="F45" s="200"/>
      <c r="G45" s="171">
        <f>'Հ 4'!D44</f>
        <v>0</v>
      </c>
      <c r="H45" s="168">
        <f>'Հ 4'!AX44</f>
        <v>0</v>
      </c>
      <c r="I45" s="172">
        <f>'Հ 4'!CO44</f>
        <v>0</v>
      </c>
      <c r="J45" s="172">
        <f>'Հ 4'!EG44</f>
        <v>0</v>
      </c>
      <c r="K45" s="172">
        <f>'Հ 4'!FY44</f>
        <v>0</v>
      </c>
    </row>
    <row r="46" spans="1:11" ht="76.5" x14ac:dyDescent="0.25">
      <c r="A46" s="200"/>
      <c r="B46" s="14">
        <v>31006</v>
      </c>
      <c r="C46" s="124" t="s">
        <v>146</v>
      </c>
      <c r="D46" s="200"/>
      <c r="E46" s="200"/>
      <c r="F46" s="200"/>
      <c r="G46" s="171">
        <f>'Հ 4'!D45</f>
        <v>0</v>
      </c>
      <c r="H46" s="168">
        <f>'Հ 4'!AX45</f>
        <v>0</v>
      </c>
      <c r="I46" s="172">
        <f>'Հ 4'!CO45</f>
        <v>0</v>
      </c>
      <c r="J46" s="172">
        <f>'Հ 4'!EG45</f>
        <v>0</v>
      </c>
      <c r="K46" s="172">
        <f>'Հ 4'!FY45</f>
        <v>0</v>
      </c>
    </row>
    <row r="47" spans="1:11" ht="51" x14ac:dyDescent="0.25">
      <c r="A47" s="200"/>
      <c r="B47" s="14">
        <v>31007</v>
      </c>
      <c r="C47" s="124" t="s">
        <v>147</v>
      </c>
      <c r="D47" s="200"/>
      <c r="E47" s="200"/>
      <c r="F47" s="200"/>
      <c r="G47" s="171">
        <f>'Հ 4'!D46</f>
        <v>0</v>
      </c>
      <c r="H47" s="168">
        <f>'Հ 4'!AX46</f>
        <v>0</v>
      </c>
      <c r="I47" s="172">
        <f>'Հ 4'!CO46</f>
        <v>0</v>
      </c>
      <c r="J47" s="172">
        <f>'Հ 4'!EG46</f>
        <v>0</v>
      </c>
      <c r="K47" s="172">
        <f>'Հ 4'!FY46</f>
        <v>0</v>
      </c>
    </row>
    <row r="48" spans="1:11" ht="38.25" x14ac:dyDescent="0.25">
      <c r="A48" s="178">
        <v>1080</v>
      </c>
      <c r="B48" s="14"/>
      <c r="C48" s="124" t="s">
        <v>156</v>
      </c>
      <c r="D48" s="17" t="s">
        <v>10</v>
      </c>
      <c r="E48" s="17" t="s">
        <v>10</v>
      </c>
      <c r="F48" s="17" t="s">
        <v>10</v>
      </c>
      <c r="G48" s="194">
        <f>G49+G50+G51+G52</f>
        <v>219862.33600000001</v>
      </c>
      <c r="H48" s="165">
        <f t="shared" ref="H48:K48" si="12">H49+H50+H51+H52</f>
        <v>0</v>
      </c>
      <c r="I48" s="165">
        <f t="shared" si="12"/>
        <v>0</v>
      </c>
      <c r="J48" s="165">
        <f t="shared" si="12"/>
        <v>0</v>
      </c>
      <c r="K48" s="165">
        <f t="shared" si="12"/>
        <v>0</v>
      </c>
    </row>
    <row r="49" spans="1:11" ht="102" x14ac:dyDescent="0.25">
      <c r="A49" s="178"/>
      <c r="B49" s="125">
        <v>11001</v>
      </c>
      <c r="C49" s="124" t="s">
        <v>151</v>
      </c>
      <c r="D49" s="118"/>
      <c r="E49" s="118"/>
      <c r="F49" s="118"/>
      <c r="G49" s="171">
        <f>'Հ 4'!D48</f>
        <v>0</v>
      </c>
      <c r="H49" s="196">
        <f>'Հ 4'!AX48</f>
        <v>0</v>
      </c>
      <c r="I49" s="172">
        <f>'Հ 4'!CO48</f>
        <v>0</v>
      </c>
      <c r="J49" s="172">
        <f>'Հ 4'!EG48</f>
        <v>0</v>
      </c>
      <c r="K49" s="172">
        <f>'Հ 4'!FY48</f>
        <v>0</v>
      </c>
    </row>
    <row r="50" spans="1:11" ht="76.5" x14ac:dyDescent="0.25">
      <c r="A50" s="178"/>
      <c r="B50" s="125">
        <v>11019</v>
      </c>
      <c r="C50" s="124" t="s">
        <v>150</v>
      </c>
      <c r="D50" s="118"/>
      <c r="E50" s="118"/>
      <c r="F50" s="118"/>
      <c r="G50" s="199">
        <f>'Հ 4'!D49</f>
        <v>87730.285000000003</v>
      </c>
      <c r="H50" s="196">
        <f>'Հ 4'!AX49</f>
        <v>0</v>
      </c>
      <c r="I50" s="172">
        <f>'Հ 4'!CO49</f>
        <v>0</v>
      </c>
      <c r="J50" s="172">
        <f>'Հ 4'!EG49</f>
        <v>0</v>
      </c>
      <c r="K50" s="172">
        <f>'Հ 4'!FY49</f>
        <v>0</v>
      </c>
    </row>
    <row r="51" spans="1:11" ht="102" x14ac:dyDescent="0.25">
      <c r="A51" s="200"/>
      <c r="B51" s="8">
        <v>11020</v>
      </c>
      <c r="C51" s="124" t="s">
        <v>149</v>
      </c>
      <c r="D51" s="200"/>
      <c r="E51" s="200"/>
      <c r="F51" s="200"/>
      <c r="G51" s="171">
        <f>'Հ 4'!D50</f>
        <v>0</v>
      </c>
      <c r="H51" s="196">
        <f>'Հ 4'!AX50</f>
        <v>0</v>
      </c>
      <c r="I51" s="172">
        <f>'Հ 4'!CO50</f>
        <v>0</v>
      </c>
      <c r="J51" s="172">
        <f>'Հ 4'!EG50</f>
        <v>0</v>
      </c>
      <c r="K51" s="172">
        <f>'Հ 4'!FY50</f>
        <v>0</v>
      </c>
    </row>
    <row r="52" spans="1:11" ht="38.25" x14ac:dyDescent="0.25">
      <c r="A52" s="200"/>
      <c r="B52" s="8">
        <v>31001</v>
      </c>
      <c r="C52" s="124" t="s">
        <v>148</v>
      </c>
      <c r="D52" s="200"/>
      <c r="E52" s="200"/>
      <c r="F52" s="200"/>
      <c r="G52" s="199">
        <f>'Հ 4'!D51</f>
        <v>132132.05100000001</v>
      </c>
      <c r="H52" s="196">
        <f>'Հ 4'!AX51</f>
        <v>0</v>
      </c>
      <c r="I52" s="172">
        <f>'Հ 4'!CO51</f>
        <v>0</v>
      </c>
      <c r="J52" s="172">
        <f>'Հ 4'!EG51</f>
        <v>0</v>
      </c>
      <c r="K52" s="172">
        <f>'Հ 4'!FY51</f>
        <v>0</v>
      </c>
    </row>
    <row r="64" spans="1:11" x14ac:dyDescent="0.25">
      <c r="A64" s="12" t="s">
        <v>135</v>
      </c>
    </row>
  </sheetData>
  <mergeCells count="16">
    <mergeCell ref="A33:A36"/>
    <mergeCell ref="A37:A38"/>
    <mergeCell ref="A6:A10"/>
    <mergeCell ref="A11:A12"/>
    <mergeCell ref="A13:A16"/>
    <mergeCell ref="A28:A30"/>
    <mergeCell ref="A17:A25"/>
    <mergeCell ref="K3:K4"/>
    <mergeCell ref="J3:J4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topLeftCell="V25" zoomScale="106" zoomScaleNormal="106" workbookViewId="0">
      <selection activeCell="AD42" sqref="AD42"/>
    </sheetView>
  </sheetViews>
  <sheetFormatPr defaultColWidth="9.140625" defaultRowHeight="12.75" x14ac:dyDescent="0.25"/>
  <cols>
    <col min="1" max="1" width="7.140625" style="43" customWidth="1"/>
    <col min="2" max="2" width="12.7109375" style="43" customWidth="1"/>
    <col min="3" max="3" width="53.5703125" style="43" customWidth="1"/>
    <col min="4" max="4" width="11.5703125" style="43" customWidth="1"/>
    <col min="5" max="5" width="10.28515625" style="43" bestFit="1" customWidth="1"/>
    <col min="6" max="9" width="9.28515625" style="43" bestFit="1" customWidth="1"/>
    <col min="10" max="10" width="9.7109375" style="43" bestFit="1" customWidth="1"/>
    <col min="11" max="15" width="9.28515625" style="43" bestFit="1" customWidth="1"/>
    <col min="16" max="16" width="11.7109375" style="43" bestFit="1" customWidth="1"/>
    <col min="17" max="17" width="10.28515625" style="43" bestFit="1" customWidth="1"/>
    <col min="18" max="19" width="9.28515625" style="43" bestFit="1" customWidth="1"/>
    <col min="20" max="20" width="9.7109375" style="43" bestFit="1" customWidth="1"/>
    <col min="21" max="21" width="9.28515625" style="43" bestFit="1" customWidth="1"/>
    <col min="22" max="22" width="9.7109375" style="43" bestFit="1" customWidth="1"/>
    <col min="23" max="27" width="9.28515625" style="43" bestFit="1" customWidth="1"/>
    <col min="28" max="28" width="10.7109375" style="43" bestFit="1" customWidth="1"/>
    <col min="29" max="29" width="10.42578125" style="43" bestFit="1" customWidth="1"/>
    <col min="30" max="30" width="9.7109375" style="43" bestFit="1" customWidth="1"/>
    <col min="31" max="31" width="9.42578125" style="43" bestFit="1" customWidth="1"/>
    <col min="32" max="34" width="9.7109375" style="43" bestFit="1" customWidth="1"/>
    <col min="35" max="35" width="9.42578125" style="43" bestFit="1" customWidth="1"/>
    <col min="36" max="39" width="9.28515625" style="43" bestFit="1" customWidth="1"/>
    <col min="40" max="40" width="10.7109375" style="43" bestFit="1" customWidth="1"/>
    <col min="41" max="41" width="10.42578125" style="43" bestFit="1" customWidth="1"/>
    <col min="42" max="42" width="9.28515625" style="43" bestFit="1" customWidth="1"/>
    <col min="43" max="43" width="9.42578125" style="43" bestFit="1" customWidth="1"/>
    <col min="44" max="44" width="9.28515625" style="43" customWidth="1"/>
    <col min="45" max="45" width="9.28515625" style="43" bestFit="1" customWidth="1"/>
    <col min="46" max="46" width="10.42578125" style="43" customWidth="1"/>
    <col min="47" max="47" width="9.42578125" style="43" bestFit="1" customWidth="1"/>
    <col min="48" max="49" width="9.28515625" style="43" bestFit="1" customWidth="1"/>
    <col min="50" max="50" width="10.85546875" style="43" customWidth="1"/>
    <col min="51" max="51" width="9.28515625" style="43" bestFit="1" customWidth="1"/>
    <col min="52" max="52" width="10.5703125" style="43" bestFit="1" customWidth="1"/>
    <col min="53" max="53" width="10.42578125" style="43" bestFit="1" customWidth="1"/>
    <col min="54" max="54" width="9.28515625" style="43" bestFit="1" customWidth="1"/>
    <col min="55" max="55" width="9.42578125" style="43" bestFit="1" customWidth="1"/>
    <col min="56" max="56" width="10.140625" style="43" customWidth="1"/>
    <col min="57" max="57" width="9.28515625" style="43" bestFit="1" customWidth="1"/>
    <col min="58" max="58" width="10.28515625" style="43" customWidth="1"/>
    <col min="59" max="59" width="9.42578125" style="43" bestFit="1" customWidth="1"/>
    <col min="60" max="61" width="9.28515625" style="43" bestFit="1" customWidth="1"/>
    <col min="62" max="62" width="10.85546875" style="43" customWidth="1"/>
    <col min="63" max="63" width="9.28515625" style="43" bestFit="1" customWidth="1"/>
    <col min="64" max="16384" width="9.140625" style="43"/>
  </cols>
  <sheetData>
    <row r="1" spans="1:64" ht="13.5" thickBot="1" x14ac:dyDescent="0.3">
      <c r="A1" s="42" t="s">
        <v>102</v>
      </c>
    </row>
    <row r="2" spans="1:64" ht="60" customHeight="1" x14ac:dyDescent="0.25">
      <c r="A2" s="261" t="s">
        <v>2</v>
      </c>
      <c r="B2" s="262"/>
      <c r="C2" s="265" t="s">
        <v>3</v>
      </c>
      <c r="D2" s="267" t="s">
        <v>136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 t="s">
        <v>137</v>
      </c>
      <c r="Q2" s="267"/>
      <c r="R2" s="267"/>
      <c r="S2" s="267"/>
      <c r="T2" s="267"/>
      <c r="U2" s="267"/>
      <c r="V2" s="267"/>
      <c r="W2" s="267"/>
      <c r="X2" s="267"/>
      <c r="Y2" s="267"/>
      <c r="Z2" s="44"/>
      <c r="AA2" s="44"/>
      <c r="AB2" s="258" t="s">
        <v>117</v>
      </c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60"/>
      <c r="AN2" s="258" t="s">
        <v>126</v>
      </c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60"/>
      <c r="AZ2" s="258" t="s">
        <v>140</v>
      </c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60"/>
    </row>
    <row r="3" spans="1:64" ht="88.5" customHeight="1" thickBot="1" x14ac:dyDescent="0.3">
      <c r="A3" s="263"/>
      <c r="B3" s="264"/>
      <c r="C3" s="266"/>
      <c r="D3" s="45" t="s">
        <v>0</v>
      </c>
      <c r="E3" s="46" t="s">
        <v>103</v>
      </c>
      <c r="F3" s="46" t="s">
        <v>104</v>
      </c>
      <c r="G3" s="46" t="s">
        <v>110</v>
      </c>
      <c r="H3" s="46" t="s">
        <v>105</v>
      </c>
      <c r="I3" s="46" t="s">
        <v>111</v>
      </c>
      <c r="J3" s="46" t="s">
        <v>106</v>
      </c>
      <c r="K3" s="46" t="s">
        <v>107</v>
      </c>
      <c r="L3" s="46" t="s">
        <v>108</v>
      </c>
      <c r="M3" s="46" t="s">
        <v>109</v>
      </c>
      <c r="N3" s="46" t="s">
        <v>112</v>
      </c>
      <c r="O3" s="46" t="s">
        <v>113</v>
      </c>
      <c r="P3" s="46" t="s">
        <v>0</v>
      </c>
      <c r="Q3" s="46" t="s">
        <v>103</v>
      </c>
      <c r="R3" s="46" t="s">
        <v>104</v>
      </c>
      <c r="S3" s="46" t="s">
        <v>110</v>
      </c>
      <c r="T3" s="46" t="s">
        <v>105</v>
      </c>
      <c r="U3" s="46" t="s">
        <v>111</v>
      </c>
      <c r="V3" s="46" t="s">
        <v>106</v>
      </c>
      <c r="W3" s="46" t="s">
        <v>107</v>
      </c>
      <c r="X3" s="46" t="s">
        <v>108</v>
      </c>
      <c r="Y3" s="46" t="s">
        <v>109</v>
      </c>
      <c r="Z3" s="46" t="s">
        <v>112</v>
      </c>
      <c r="AA3" s="46" t="s">
        <v>113</v>
      </c>
      <c r="AB3" s="46" t="s">
        <v>0</v>
      </c>
      <c r="AC3" s="46" t="s">
        <v>103</v>
      </c>
      <c r="AD3" s="46" t="s">
        <v>104</v>
      </c>
      <c r="AE3" s="46" t="s">
        <v>110</v>
      </c>
      <c r="AF3" s="46" t="s">
        <v>105</v>
      </c>
      <c r="AG3" s="46" t="s">
        <v>111</v>
      </c>
      <c r="AH3" s="46" t="s">
        <v>106</v>
      </c>
      <c r="AI3" s="46" t="s">
        <v>107</v>
      </c>
      <c r="AJ3" s="46" t="s">
        <v>108</v>
      </c>
      <c r="AK3" s="46" t="s">
        <v>109</v>
      </c>
      <c r="AL3" s="46" t="s">
        <v>112</v>
      </c>
      <c r="AM3" s="46" t="s">
        <v>113</v>
      </c>
      <c r="AN3" s="46" t="s">
        <v>0</v>
      </c>
      <c r="AO3" s="46" t="s">
        <v>103</v>
      </c>
      <c r="AP3" s="46" t="s">
        <v>110</v>
      </c>
      <c r="AQ3" s="46" t="s">
        <v>104</v>
      </c>
      <c r="AR3" s="46" t="s">
        <v>105</v>
      </c>
      <c r="AS3" s="46" t="s">
        <v>111</v>
      </c>
      <c r="AT3" s="46" t="s">
        <v>106</v>
      </c>
      <c r="AU3" s="46" t="s">
        <v>107</v>
      </c>
      <c r="AV3" s="46" t="s">
        <v>108</v>
      </c>
      <c r="AW3" s="46" t="s">
        <v>109</v>
      </c>
      <c r="AX3" s="46" t="s">
        <v>112</v>
      </c>
      <c r="AY3" s="46" t="s">
        <v>113</v>
      </c>
      <c r="AZ3" s="46" t="s">
        <v>0</v>
      </c>
      <c r="BA3" s="46" t="s">
        <v>103</v>
      </c>
      <c r="BB3" s="46" t="s">
        <v>110</v>
      </c>
      <c r="BC3" s="46" t="s">
        <v>104</v>
      </c>
      <c r="BD3" s="46" t="s">
        <v>105</v>
      </c>
      <c r="BE3" s="46" t="s">
        <v>111</v>
      </c>
      <c r="BF3" s="46" t="s">
        <v>106</v>
      </c>
      <c r="BG3" s="46" t="s">
        <v>107</v>
      </c>
      <c r="BH3" s="46" t="s">
        <v>108</v>
      </c>
      <c r="BI3" s="46" t="s">
        <v>109</v>
      </c>
      <c r="BJ3" s="46" t="s">
        <v>112</v>
      </c>
      <c r="BK3" s="46" t="s">
        <v>113</v>
      </c>
    </row>
    <row r="4" spans="1:64" ht="39" customHeight="1" x14ac:dyDescent="0.25">
      <c r="A4" s="249">
        <v>1057</v>
      </c>
      <c r="B4" s="5"/>
      <c r="C4" s="47" t="s">
        <v>66</v>
      </c>
      <c r="D4" s="48">
        <f>D5+D6+D7+D9+D8</f>
        <v>1692131.4200000002</v>
      </c>
      <c r="E4" s="48">
        <f t="shared" ref="E4:BK4" si="0">E5+E6+E7+E9+E8</f>
        <v>0</v>
      </c>
      <c r="F4" s="48">
        <f t="shared" si="0"/>
        <v>0</v>
      </c>
      <c r="G4" s="48">
        <f t="shared" si="0"/>
        <v>0</v>
      </c>
      <c r="H4" s="48">
        <f t="shared" si="0"/>
        <v>0</v>
      </c>
      <c r="I4" s="48">
        <f t="shared" si="0"/>
        <v>0</v>
      </c>
      <c r="J4" s="48">
        <f t="shared" si="0"/>
        <v>0</v>
      </c>
      <c r="K4" s="48">
        <f t="shared" si="0"/>
        <v>0</v>
      </c>
      <c r="L4" s="48">
        <f t="shared" si="0"/>
        <v>0</v>
      </c>
      <c r="M4" s="48">
        <f t="shared" si="0"/>
        <v>0</v>
      </c>
      <c r="N4" s="48">
        <f t="shared" si="0"/>
        <v>0</v>
      </c>
      <c r="O4" s="48">
        <f t="shared" si="0"/>
        <v>0</v>
      </c>
      <c r="P4" s="48">
        <f t="shared" si="0"/>
        <v>1701401.5</v>
      </c>
      <c r="Q4" s="48">
        <f t="shared" si="0"/>
        <v>0</v>
      </c>
      <c r="R4" s="48">
        <f t="shared" si="0"/>
        <v>0</v>
      </c>
      <c r="S4" s="48">
        <f t="shared" si="0"/>
        <v>0</v>
      </c>
      <c r="T4" s="48">
        <f t="shared" si="0"/>
        <v>0</v>
      </c>
      <c r="U4" s="48">
        <f t="shared" si="0"/>
        <v>0</v>
      </c>
      <c r="V4" s="48">
        <f t="shared" si="0"/>
        <v>0</v>
      </c>
      <c r="W4" s="48">
        <f t="shared" si="0"/>
        <v>0</v>
      </c>
      <c r="X4" s="48">
        <f t="shared" si="0"/>
        <v>0</v>
      </c>
      <c r="Y4" s="48">
        <f t="shared" si="0"/>
        <v>0</v>
      </c>
      <c r="Z4" s="48">
        <f t="shared" si="0"/>
        <v>0</v>
      </c>
      <c r="AA4" s="48">
        <f t="shared" si="0"/>
        <v>0</v>
      </c>
      <c r="AB4" s="48">
        <f>AB5+AB6+AB7+AB9+AB8</f>
        <v>1771613.8</v>
      </c>
      <c r="AC4" s="48">
        <f t="shared" si="0"/>
        <v>0</v>
      </c>
      <c r="AD4" s="48">
        <f t="shared" si="0"/>
        <v>0</v>
      </c>
      <c r="AE4" s="48">
        <f t="shared" si="0"/>
        <v>0</v>
      </c>
      <c r="AF4" s="48">
        <f t="shared" si="0"/>
        <v>0</v>
      </c>
      <c r="AG4" s="48">
        <f t="shared" si="0"/>
        <v>0</v>
      </c>
      <c r="AH4" s="48">
        <f t="shared" si="0"/>
        <v>0</v>
      </c>
      <c r="AI4" s="48">
        <f t="shared" si="0"/>
        <v>0</v>
      </c>
      <c r="AJ4" s="48">
        <f t="shared" si="0"/>
        <v>0</v>
      </c>
      <c r="AK4" s="48">
        <f t="shared" si="0"/>
        <v>0</v>
      </c>
      <c r="AL4" s="48">
        <f t="shared" si="0"/>
        <v>0</v>
      </c>
      <c r="AM4" s="48">
        <f t="shared" si="0"/>
        <v>0</v>
      </c>
      <c r="AN4" s="48">
        <f t="shared" si="0"/>
        <v>1778087.2000000002</v>
      </c>
      <c r="AO4" s="48">
        <f t="shared" si="0"/>
        <v>0</v>
      </c>
      <c r="AP4" s="48">
        <f t="shared" si="0"/>
        <v>0</v>
      </c>
      <c r="AQ4" s="48">
        <f t="shared" si="0"/>
        <v>0</v>
      </c>
      <c r="AR4" s="48">
        <f t="shared" si="0"/>
        <v>0</v>
      </c>
      <c r="AS4" s="48">
        <f t="shared" si="0"/>
        <v>0</v>
      </c>
      <c r="AT4" s="48">
        <f t="shared" si="0"/>
        <v>0</v>
      </c>
      <c r="AU4" s="48">
        <f t="shared" si="0"/>
        <v>0</v>
      </c>
      <c r="AV4" s="48">
        <f t="shared" si="0"/>
        <v>0</v>
      </c>
      <c r="AW4" s="48">
        <f t="shared" si="0"/>
        <v>0</v>
      </c>
      <c r="AX4" s="48">
        <f t="shared" si="0"/>
        <v>0</v>
      </c>
      <c r="AY4" s="48">
        <f t="shared" si="0"/>
        <v>0</v>
      </c>
      <c r="AZ4" s="48">
        <f t="shared" si="0"/>
        <v>1793493.3</v>
      </c>
      <c r="BA4" s="48">
        <f t="shared" si="0"/>
        <v>0</v>
      </c>
      <c r="BB4" s="48">
        <f t="shared" si="0"/>
        <v>0</v>
      </c>
      <c r="BC4" s="48">
        <f t="shared" si="0"/>
        <v>0</v>
      </c>
      <c r="BD4" s="48">
        <f t="shared" si="0"/>
        <v>0</v>
      </c>
      <c r="BE4" s="48">
        <f t="shared" si="0"/>
        <v>0</v>
      </c>
      <c r="BF4" s="48">
        <f t="shared" si="0"/>
        <v>0</v>
      </c>
      <c r="BG4" s="48">
        <f t="shared" si="0"/>
        <v>0</v>
      </c>
      <c r="BH4" s="48">
        <f t="shared" si="0"/>
        <v>0</v>
      </c>
      <c r="BI4" s="48">
        <f t="shared" si="0"/>
        <v>0</v>
      </c>
      <c r="BJ4" s="48">
        <f t="shared" si="0"/>
        <v>0</v>
      </c>
      <c r="BK4" s="48">
        <f t="shared" si="0"/>
        <v>0</v>
      </c>
    </row>
    <row r="5" spans="1:64" ht="38.25" x14ac:dyDescent="0.25">
      <c r="A5" s="249"/>
      <c r="B5" s="5">
        <v>11001</v>
      </c>
      <c r="C5" s="125" t="s">
        <v>114</v>
      </c>
      <c r="D5" s="49">
        <f>'Հ 5'!G7</f>
        <v>1566694.7</v>
      </c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>
        <f>'Հ 5'!H7</f>
        <v>1585730.6</v>
      </c>
      <c r="Q5" s="50"/>
      <c r="R5" s="51"/>
      <c r="S5" s="51"/>
      <c r="T5" s="51"/>
      <c r="U5" s="51"/>
      <c r="V5" s="51"/>
      <c r="W5" s="51"/>
      <c r="X5" s="51"/>
      <c r="Y5" s="51"/>
      <c r="Z5" s="51"/>
      <c r="AA5" s="51"/>
      <c r="AB5" s="52">
        <f>'Հ 5'!I7</f>
        <v>1588937.5000000002</v>
      </c>
      <c r="AC5" s="50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2">
        <f>'Հ 5'!J7</f>
        <v>1611498.4000000004</v>
      </c>
      <c r="AO5" s="50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2">
        <f>'Հ 5'!K7</f>
        <v>1626718.8</v>
      </c>
      <c r="BA5" s="50"/>
      <c r="BB5" s="51"/>
      <c r="BC5" s="51"/>
      <c r="BD5" s="51"/>
      <c r="BE5" s="51"/>
      <c r="BF5" s="51"/>
      <c r="BG5" s="51"/>
      <c r="BH5" s="51"/>
      <c r="BI5" s="51"/>
      <c r="BJ5" s="51"/>
      <c r="BK5" s="51"/>
    </row>
    <row r="6" spans="1:64" x14ac:dyDescent="0.25">
      <c r="A6" s="249"/>
      <c r="B6" s="5">
        <v>11003</v>
      </c>
      <c r="C6" s="122" t="s">
        <v>67</v>
      </c>
      <c r="D6" s="53">
        <f>'Հ 5'!G8</f>
        <v>39495.620000000003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>
        <f>'Հ 5'!H8</f>
        <v>42147.199999999997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>
        <f>'Հ 5'!I8</f>
        <v>37144.199999999997</v>
      </c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2">
        <f>'Հ 5'!J8</f>
        <v>38026.400000000001</v>
      </c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2">
        <f>'Հ 5'!K8</f>
        <v>38212.1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</row>
    <row r="7" spans="1:64" ht="30" customHeight="1" x14ac:dyDescent="0.25">
      <c r="A7" s="249"/>
      <c r="B7" s="5">
        <v>11007</v>
      </c>
      <c r="C7" s="127" t="s">
        <v>89</v>
      </c>
      <c r="D7" s="53">
        <f>'Հ 5'!G9</f>
        <v>76590.8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0">
        <f>'Հ 5'!H9</f>
        <v>67580.7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2">
        <f>'Հ 5'!I9</f>
        <v>118562.4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>
        <f>'Հ 5'!J9</f>
        <v>118562.4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2">
        <f>'Հ 5'!K9</f>
        <v>118562.4</v>
      </c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</row>
    <row r="8" spans="1:64" ht="25.5" x14ac:dyDescent="0.25">
      <c r="A8" s="243"/>
      <c r="B8" s="5">
        <v>31001</v>
      </c>
      <c r="C8" s="130" t="s">
        <v>68</v>
      </c>
      <c r="D8" s="53">
        <f>'Հ 5'!G10</f>
        <v>9350.2999999999993</v>
      </c>
      <c r="E8" s="38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'Հ 5'!H10</f>
        <v>5943</v>
      </c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2">
        <f>'Հ 5'!I10</f>
        <v>26969.7</v>
      </c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2">
        <f>'Հ 5'!J10</f>
        <v>10000</v>
      </c>
      <c r="AO8" s="50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2">
        <f>'Հ 5'!K10</f>
        <v>10000</v>
      </c>
      <c r="BA8" s="41"/>
      <c r="BB8" s="51"/>
      <c r="BC8" s="51"/>
      <c r="BD8" s="51"/>
      <c r="BE8" s="51"/>
      <c r="BF8" s="51"/>
      <c r="BG8" s="51"/>
      <c r="BH8" s="51"/>
      <c r="BI8" s="51"/>
      <c r="BJ8" s="51"/>
      <c r="BK8" s="51"/>
    </row>
    <row r="9" spans="1:64" x14ac:dyDescent="0.25">
      <c r="A9" s="249"/>
      <c r="B9" s="5"/>
      <c r="C9" s="97"/>
      <c r="D9" s="49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0"/>
      <c r="Q9" s="50"/>
      <c r="R9" s="51"/>
      <c r="S9" s="51"/>
      <c r="T9" s="51"/>
      <c r="U9" s="51"/>
      <c r="V9" s="51"/>
      <c r="W9" s="51"/>
      <c r="X9" s="51"/>
      <c r="Y9" s="51"/>
      <c r="Z9" s="51"/>
      <c r="AA9" s="51"/>
      <c r="AB9" s="50"/>
      <c r="AC9" s="50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0"/>
      <c r="AO9" s="50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3"/>
      <c r="BA9" s="53"/>
      <c r="BB9" s="51"/>
      <c r="BC9" s="51"/>
      <c r="BD9" s="51"/>
      <c r="BE9" s="51"/>
      <c r="BF9" s="51"/>
      <c r="BG9" s="51"/>
      <c r="BH9" s="51"/>
      <c r="BI9" s="51"/>
      <c r="BJ9" s="51"/>
      <c r="BK9" s="51"/>
    </row>
    <row r="10" spans="1:64" ht="21.75" customHeight="1" x14ac:dyDescent="0.25">
      <c r="A10" s="249">
        <v>1052</v>
      </c>
      <c r="B10" s="5"/>
      <c r="C10" s="98" t="s">
        <v>69</v>
      </c>
      <c r="D10" s="55">
        <f>D11</f>
        <v>301441.09999999998</v>
      </c>
      <c r="E10" s="55">
        <f t="shared" ref="E10:BK10" si="1">E11</f>
        <v>84914.9</v>
      </c>
      <c r="F10" s="55">
        <f t="shared" si="1"/>
        <v>20559.599999999999</v>
      </c>
      <c r="G10" s="56">
        <f t="shared" si="1"/>
        <v>20913.400000000001</v>
      </c>
      <c r="H10" s="56">
        <f t="shared" si="1"/>
        <v>14454.6</v>
      </c>
      <c r="I10" s="56">
        <f t="shared" si="1"/>
        <v>28784.3</v>
      </c>
      <c r="J10" s="55">
        <f t="shared" si="1"/>
        <v>20913.099999999999</v>
      </c>
      <c r="K10" s="55">
        <f t="shared" si="1"/>
        <v>25141.9</v>
      </c>
      <c r="L10" s="55">
        <f t="shared" si="1"/>
        <v>31264.400000000001</v>
      </c>
      <c r="M10" s="55">
        <f t="shared" si="1"/>
        <v>22038.2</v>
      </c>
      <c r="N10" s="55">
        <f t="shared" si="1"/>
        <v>13209.4</v>
      </c>
      <c r="O10" s="55">
        <f t="shared" si="1"/>
        <v>19247.3</v>
      </c>
      <c r="P10" s="55">
        <f t="shared" si="1"/>
        <v>156433.20000000001</v>
      </c>
      <c r="Q10" s="55">
        <f t="shared" si="1"/>
        <v>33983</v>
      </c>
      <c r="R10" s="55">
        <f t="shared" si="1"/>
        <v>10451.4</v>
      </c>
      <c r="S10" s="56">
        <f t="shared" si="1"/>
        <v>15992</v>
      </c>
      <c r="T10" s="55">
        <f t="shared" si="1"/>
        <v>11994</v>
      </c>
      <c r="U10" s="56">
        <f t="shared" si="1"/>
        <v>15362.2</v>
      </c>
      <c r="V10" s="55">
        <f t="shared" si="1"/>
        <v>15992</v>
      </c>
      <c r="W10" s="56">
        <f t="shared" si="1"/>
        <v>13993</v>
      </c>
      <c r="X10" s="55">
        <f t="shared" si="1"/>
        <v>12222.2</v>
      </c>
      <c r="Y10" s="55">
        <f t="shared" si="1"/>
        <v>14221.2</v>
      </c>
      <c r="Z10" s="55">
        <f t="shared" si="1"/>
        <v>6225.2</v>
      </c>
      <c r="AA10" s="55">
        <f t="shared" si="1"/>
        <v>5997</v>
      </c>
      <c r="AB10" s="55">
        <f t="shared" si="1"/>
        <v>156433.20000000001</v>
      </c>
      <c r="AC10" s="55">
        <f t="shared" si="1"/>
        <v>33983</v>
      </c>
      <c r="AD10" s="55">
        <f t="shared" si="1"/>
        <v>10451.4</v>
      </c>
      <c r="AE10" s="56">
        <f t="shared" si="1"/>
        <v>15992</v>
      </c>
      <c r="AF10" s="55">
        <f t="shared" si="1"/>
        <v>11994</v>
      </c>
      <c r="AG10" s="56">
        <f t="shared" si="1"/>
        <v>15362.2</v>
      </c>
      <c r="AH10" s="55">
        <f t="shared" si="1"/>
        <v>15992</v>
      </c>
      <c r="AI10" s="55">
        <f t="shared" si="1"/>
        <v>13993</v>
      </c>
      <c r="AJ10" s="55">
        <f t="shared" si="1"/>
        <v>12222.2</v>
      </c>
      <c r="AK10" s="55">
        <f t="shared" si="1"/>
        <v>14221.2</v>
      </c>
      <c r="AL10" s="55">
        <f t="shared" si="1"/>
        <v>6225.2</v>
      </c>
      <c r="AM10" s="55">
        <f t="shared" si="1"/>
        <v>5997</v>
      </c>
      <c r="AN10" s="55">
        <f t="shared" si="1"/>
        <v>156433.20000000001</v>
      </c>
      <c r="AO10" s="55">
        <f t="shared" si="1"/>
        <v>33983</v>
      </c>
      <c r="AP10" s="55">
        <f t="shared" si="1"/>
        <v>10451.4</v>
      </c>
      <c r="AQ10" s="56">
        <f t="shared" si="1"/>
        <v>15992</v>
      </c>
      <c r="AR10" s="55">
        <f t="shared" si="1"/>
        <v>11994</v>
      </c>
      <c r="AS10" s="56">
        <f t="shared" si="1"/>
        <v>15362.2</v>
      </c>
      <c r="AT10" s="55">
        <f t="shared" si="1"/>
        <v>15992</v>
      </c>
      <c r="AU10" s="55">
        <f t="shared" si="1"/>
        <v>13993</v>
      </c>
      <c r="AV10" s="55">
        <f t="shared" si="1"/>
        <v>12222.2</v>
      </c>
      <c r="AW10" s="55">
        <f t="shared" si="1"/>
        <v>14221.2</v>
      </c>
      <c r="AX10" s="55">
        <f t="shared" si="1"/>
        <v>6225.2</v>
      </c>
      <c r="AY10" s="55">
        <f t="shared" si="1"/>
        <v>5997</v>
      </c>
      <c r="AZ10" s="55">
        <f t="shared" si="1"/>
        <v>156433.20000000001</v>
      </c>
      <c r="BA10" s="55">
        <f t="shared" si="1"/>
        <v>33983</v>
      </c>
      <c r="BB10" s="55">
        <f t="shared" si="1"/>
        <v>10451.4</v>
      </c>
      <c r="BC10" s="56">
        <f t="shared" si="1"/>
        <v>15992</v>
      </c>
      <c r="BD10" s="55">
        <f t="shared" si="1"/>
        <v>11994</v>
      </c>
      <c r="BE10" s="56">
        <f t="shared" si="1"/>
        <v>15362.2</v>
      </c>
      <c r="BF10" s="55">
        <f t="shared" si="1"/>
        <v>15992</v>
      </c>
      <c r="BG10" s="55">
        <f t="shared" si="1"/>
        <v>13993</v>
      </c>
      <c r="BH10" s="55">
        <f t="shared" si="1"/>
        <v>12222.2</v>
      </c>
      <c r="BI10" s="55">
        <f t="shared" si="1"/>
        <v>14221.2</v>
      </c>
      <c r="BJ10" s="55">
        <f t="shared" si="1"/>
        <v>6225.2</v>
      </c>
      <c r="BK10" s="55">
        <f t="shared" si="1"/>
        <v>5997</v>
      </c>
    </row>
    <row r="11" spans="1:64" ht="25.5" x14ac:dyDescent="0.25">
      <c r="A11" s="249"/>
      <c r="B11" s="5">
        <v>11001</v>
      </c>
      <c r="C11" s="122" t="s">
        <v>70</v>
      </c>
      <c r="D11" s="119">
        <v>301441.09999999998</v>
      </c>
      <c r="E11" s="39">
        <v>84914.9</v>
      </c>
      <c r="F11" s="39">
        <v>20559.599999999999</v>
      </c>
      <c r="G11" s="40">
        <v>20913.400000000001</v>
      </c>
      <c r="H11" s="40">
        <v>14454.6</v>
      </c>
      <c r="I11" s="40">
        <v>28784.3</v>
      </c>
      <c r="J11" s="39">
        <v>20913.099999999999</v>
      </c>
      <c r="K11" s="39">
        <v>25141.9</v>
      </c>
      <c r="L11" s="39">
        <v>31264.400000000001</v>
      </c>
      <c r="M11" s="39">
        <v>22038.2</v>
      </c>
      <c r="N11" s="39">
        <v>13209.4</v>
      </c>
      <c r="O11" s="39">
        <v>19247.3</v>
      </c>
      <c r="P11" s="40">
        <v>156433.20000000001</v>
      </c>
      <c r="Q11" s="40">
        <v>33983</v>
      </c>
      <c r="R11" s="39">
        <v>10451.4</v>
      </c>
      <c r="S11" s="40">
        <v>15992</v>
      </c>
      <c r="T11" s="39">
        <v>11994</v>
      </c>
      <c r="U11" s="40">
        <v>15362.2</v>
      </c>
      <c r="V11" s="39">
        <v>15992</v>
      </c>
      <c r="W11" s="40">
        <v>13993</v>
      </c>
      <c r="X11" s="39">
        <v>12222.2</v>
      </c>
      <c r="Y11" s="39">
        <v>14221.2</v>
      </c>
      <c r="Z11" s="39">
        <v>6225.2</v>
      </c>
      <c r="AA11" s="39">
        <v>5997</v>
      </c>
      <c r="AB11" s="40">
        <v>156433.20000000001</v>
      </c>
      <c r="AC11" s="40">
        <v>33983</v>
      </c>
      <c r="AD11" s="39">
        <v>10451.4</v>
      </c>
      <c r="AE11" s="40">
        <v>15992</v>
      </c>
      <c r="AF11" s="39">
        <v>11994</v>
      </c>
      <c r="AG11" s="40">
        <v>15362.2</v>
      </c>
      <c r="AH11" s="39">
        <v>15992</v>
      </c>
      <c r="AI11" s="40">
        <v>13993</v>
      </c>
      <c r="AJ11" s="39">
        <v>12222.2</v>
      </c>
      <c r="AK11" s="39">
        <v>14221.2</v>
      </c>
      <c r="AL11" s="39">
        <v>6225.2</v>
      </c>
      <c r="AM11" s="39">
        <v>5997</v>
      </c>
      <c r="AN11" s="40">
        <v>156433.20000000001</v>
      </c>
      <c r="AO11" s="40">
        <v>33983</v>
      </c>
      <c r="AP11" s="39">
        <v>10451.4</v>
      </c>
      <c r="AQ11" s="40">
        <v>15992</v>
      </c>
      <c r="AR11" s="39">
        <v>11994</v>
      </c>
      <c r="AS11" s="40">
        <v>15362.2</v>
      </c>
      <c r="AT11" s="39">
        <v>15992</v>
      </c>
      <c r="AU11" s="40">
        <v>13993</v>
      </c>
      <c r="AV11" s="39">
        <v>12222.2</v>
      </c>
      <c r="AW11" s="39">
        <v>14221.2</v>
      </c>
      <c r="AX11" s="39">
        <v>6225.2</v>
      </c>
      <c r="AY11" s="39">
        <v>5997</v>
      </c>
      <c r="AZ11" s="40">
        <v>156433.20000000001</v>
      </c>
      <c r="BA11" s="40">
        <v>33983</v>
      </c>
      <c r="BB11" s="39">
        <v>10451.4</v>
      </c>
      <c r="BC11" s="40">
        <v>15992</v>
      </c>
      <c r="BD11" s="39">
        <v>11994</v>
      </c>
      <c r="BE11" s="40">
        <v>15362.2</v>
      </c>
      <c r="BF11" s="39">
        <v>15992</v>
      </c>
      <c r="BG11" s="40">
        <v>13993</v>
      </c>
      <c r="BH11" s="39">
        <v>12222.2</v>
      </c>
      <c r="BI11" s="39">
        <v>14221.2</v>
      </c>
      <c r="BJ11" s="39">
        <v>6225.2</v>
      </c>
      <c r="BK11" s="39">
        <v>5997</v>
      </c>
      <c r="BL11" s="43">
        <f>SUM(D11:O11)</f>
        <v>602882.19999999995</v>
      </c>
    </row>
    <row r="12" spans="1:64" x14ac:dyDescent="0.25">
      <c r="A12" s="249">
        <v>1093</v>
      </c>
      <c r="B12" s="5"/>
      <c r="C12" s="54" t="s">
        <v>4</v>
      </c>
      <c r="D12" s="56">
        <f>D13+D14+D15</f>
        <v>1050168</v>
      </c>
      <c r="E12" s="56">
        <f t="shared" ref="E12:BK12" si="2">E13+E14+E15</f>
        <v>243114.1</v>
      </c>
      <c r="F12" s="56">
        <f t="shared" si="2"/>
        <v>13413.191999999999</v>
      </c>
      <c r="G12" s="56">
        <f t="shared" ref="G12" si="3">G13+G14+G15</f>
        <v>26826.383999999998</v>
      </c>
      <c r="H12" s="56">
        <f t="shared" si="2"/>
        <v>20119.788</v>
      </c>
      <c r="I12" s="56">
        <f t="shared" ref="I12" si="4">I13+I14+I15</f>
        <v>13413.191999999999</v>
      </c>
      <c r="J12" s="56">
        <f t="shared" si="2"/>
        <v>20119.788</v>
      </c>
      <c r="K12" s="56">
        <f t="shared" si="2"/>
        <v>26826.383999999998</v>
      </c>
      <c r="L12" s="56">
        <f t="shared" ref="L12:M12" si="5">L13+L14+L15</f>
        <v>20119.788</v>
      </c>
      <c r="M12" s="56">
        <f t="shared" si="5"/>
        <v>20119.788</v>
      </c>
      <c r="N12" s="56">
        <f t="shared" si="2"/>
        <v>6706.5959999999995</v>
      </c>
      <c r="O12" s="56">
        <f t="shared" si="2"/>
        <v>6706.5959999999995</v>
      </c>
      <c r="P12" s="56">
        <f t="shared" si="2"/>
        <v>1028979.6</v>
      </c>
      <c r="Q12" s="56">
        <f t="shared" si="2"/>
        <v>176048.1</v>
      </c>
      <c r="R12" s="56">
        <f t="shared" si="2"/>
        <v>20119.788</v>
      </c>
      <c r="S12" s="56">
        <f t="shared" si="2"/>
        <v>33532.980000000003</v>
      </c>
      <c r="T12" s="56">
        <f t="shared" si="2"/>
        <v>26826.383999999998</v>
      </c>
      <c r="U12" s="56">
        <f t="shared" si="2"/>
        <v>20119.788</v>
      </c>
      <c r="V12" s="56">
        <f t="shared" si="2"/>
        <v>26826.383999999998</v>
      </c>
      <c r="W12" s="56">
        <f t="shared" si="2"/>
        <v>33532.980000000003</v>
      </c>
      <c r="X12" s="56">
        <f t="shared" si="2"/>
        <v>26826.383999999998</v>
      </c>
      <c r="Y12" s="56">
        <f t="shared" si="2"/>
        <v>26826.383999999998</v>
      </c>
      <c r="Z12" s="56">
        <f t="shared" ref="Z12:AA12" si="6">Z13+Z14+Z15</f>
        <v>13413.191999999999</v>
      </c>
      <c r="AA12" s="56">
        <f t="shared" si="6"/>
        <v>13413.191999999999</v>
      </c>
      <c r="AB12" s="56">
        <f t="shared" si="2"/>
        <v>1351528.6</v>
      </c>
      <c r="AC12" s="56">
        <f t="shared" si="2"/>
        <v>176048.1</v>
      </c>
      <c r="AD12" s="56">
        <f t="shared" si="2"/>
        <v>20119.788</v>
      </c>
      <c r="AE12" s="56">
        <f t="shared" ref="AE12" si="7">AE13+AE14+AE15</f>
        <v>33532.980000000003</v>
      </c>
      <c r="AF12" s="56">
        <f t="shared" si="2"/>
        <v>26826.383999999998</v>
      </c>
      <c r="AG12" s="56">
        <f t="shared" ref="AG12" si="8">AG13+AG14+AG15</f>
        <v>20119.788</v>
      </c>
      <c r="AH12" s="56">
        <f t="shared" si="2"/>
        <v>26826.383999999998</v>
      </c>
      <c r="AI12" s="56">
        <f t="shared" si="2"/>
        <v>33532.980000000003</v>
      </c>
      <c r="AJ12" s="56">
        <f t="shared" si="2"/>
        <v>26826.383999999998</v>
      </c>
      <c r="AK12" s="56">
        <f t="shared" si="2"/>
        <v>26826.383999999998</v>
      </c>
      <c r="AL12" s="56">
        <f t="shared" si="2"/>
        <v>13413.191999999999</v>
      </c>
      <c r="AM12" s="56">
        <f t="shared" si="2"/>
        <v>13413.191999999999</v>
      </c>
      <c r="AN12" s="56">
        <f t="shared" si="2"/>
        <v>1351528.6</v>
      </c>
      <c r="AO12" s="56">
        <f t="shared" si="2"/>
        <v>176048.1</v>
      </c>
      <c r="AP12" s="56">
        <f t="shared" si="2"/>
        <v>20119.788</v>
      </c>
      <c r="AQ12" s="56">
        <f t="shared" si="2"/>
        <v>33532.980000000003</v>
      </c>
      <c r="AR12" s="56">
        <f t="shared" si="2"/>
        <v>26826.383999999998</v>
      </c>
      <c r="AS12" s="56">
        <f t="shared" si="2"/>
        <v>20119.788</v>
      </c>
      <c r="AT12" s="56">
        <f t="shared" si="2"/>
        <v>26826.383999999998</v>
      </c>
      <c r="AU12" s="56">
        <f t="shared" si="2"/>
        <v>33532.980000000003</v>
      </c>
      <c r="AV12" s="56">
        <f t="shared" si="2"/>
        <v>26826.383999999998</v>
      </c>
      <c r="AW12" s="56">
        <f t="shared" si="2"/>
        <v>26826.383999999998</v>
      </c>
      <c r="AX12" s="56">
        <f t="shared" ref="AX12:AY12" si="9">AX13+AX14+AX15</f>
        <v>13413.191999999999</v>
      </c>
      <c r="AY12" s="56">
        <f t="shared" si="9"/>
        <v>13413.191999999999</v>
      </c>
      <c r="AZ12" s="56">
        <f t="shared" si="2"/>
        <v>1351528.6</v>
      </c>
      <c r="BA12" s="56">
        <f t="shared" si="2"/>
        <v>176048.1</v>
      </c>
      <c r="BB12" s="56">
        <f t="shared" ref="BB12" si="10">BB13+BB14+BB15</f>
        <v>20119.788</v>
      </c>
      <c r="BC12" s="56">
        <f t="shared" si="2"/>
        <v>33532.980000000003</v>
      </c>
      <c r="BD12" s="56">
        <f t="shared" si="2"/>
        <v>26826.383999999998</v>
      </c>
      <c r="BE12" s="56">
        <f t="shared" ref="BE12" si="11">BE13+BE14+BE15</f>
        <v>20119.788</v>
      </c>
      <c r="BF12" s="56">
        <f t="shared" si="2"/>
        <v>26826.383999999998</v>
      </c>
      <c r="BG12" s="56">
        <f t="shared" si="2"/>
        <v>33532.980000000003</v>
      </c>
      <c r="BH12" s="56">
        <f t="shared" si="2"/>
        <v>26826.383999999998</v>
      </c>
      <c r="BI12" s="56">
        <f t="shared" si="2"/>
        <v>26826.383999999998</v>
      </c>
      <c r="BJ12" s="56">
        <f t="shared" si="2"/>
        <v>13413.191999999999</v>
      </c>
      <c r="BK12" s="56">
        <f t="shared" si="2"/>
        <v>13413.191999999999</v>
      </c>
    </row>
    <row r="13" spans="1:64" ht="21" customHeight="1" x14ac:dyDescent="0.25">
      <c r="A13" s="249"/>
      <c r="B13" s="5">
        <v>11001</v>
      </c>
      <c r="C13" s="123" t="s">
        <v>71</v>
      </c>
      <c r="D13" s="58">
        <v>417485.6</v>
      </c>
      <c r="E13" s="59">
        <v>243114.1</v>
      </c>
      <c r="F13" s="59">
        <v>13413.191999999999</v>
      </c>
      <c r="G13" s="59">
        <v>26826.383999999998</v>
      </c>
      <c r="H13" s="59">
        <v>20119.788</v>
      </c>
      <c r="I13" s="59">
        <v>13413.191999999999</v>
      </c>
      <c r="J13" s="59">
        <v>20119.788</v>
      </c>
      <c r="K13" s="59">
        <v>26826.383999999998</v>
      </c>
      <c r="L13" s="59">
        <v>20119.788</v>
      </c>
      <c r="M13" s="59">
        <v>20119.788</v>
      </c>
      <c r="N13" s="59">
        <v>6706.5959999999995</v>
      </c>
      <c r="O13" s="59">
        <v>6706.5959999999995</v>
      </c>
      <c r="P13" s="59">
        <v>417485.6</v>
      </c>
      <c r="Q13" s="59">
        <v>176048.1</v>
      </c>
      <c r="R13" s="59">
        <v>20119.788</v>
      </c>
      <c r="S13" s="59">
        <v>33532.980000000003</v>
      </c>
      <c r="T13" s="59">
        <v>26826.383999999998</v>
      </c>
      <c r="U13" s="59">
        <v>20119.788</v>
      </c>
      <c r="V13" s="59">
        <v>26826.383999999998</v>
      </c>
      <c r="W13" s="59">
        <v>33532.980000000003</v>
      </c>
      <c r="X13" s="59">
        <v>26826.383999999998</v>
      </c>
      <c r="Y13" s="59">
        <v>26826.383999999998</v>
      </c>
      <c r="Z13" s="59">
        <v>13413.191999999999</v>
      </c>
      <c r="AA13" s="59">
        <v>13413.191999999999</v>
      </c>
      <c r="AB13" s="52">
        <v>417485.6</v>
      </c>
      <c r="AC13" s="59">
        <v>176048.1</v>
      </c>
      <c r="AD13" s="59">
        <v>20119.788</v>
      </c>
      <c r="AE13" s="59">
        <v>33532.980000000003</v>
      </c>
      <c r="AF13" s="59">
        <v>26826.383999999998</v>
      </c>
      <c r="AG13" s="59">
        <v>20119.788</v>
      </c>
      <c r="AH13" s="59">
        <v>26826.383999999998</v>
      </c>
      <c r="AI13" s="59">
        <v>33532.980000000003</v>
      </c>
      <c r="AJ13" s="59">
        <v>26826.383999999998</v>
      </c>
      <c r="AK13" s="59">
        <v>26826.383999999998</v>
      </c>
      <c r="AL13" s="59">
        <v>13413.191999999999</v>
      </c>
      <c r="AM13" s="59">
        <v>13413.191999999999</v>
      </c>
      <c r="AN13" s="52">
        <v>417485.6</v>
      </c>
      <c r="AO13" s="59">
        <v>176048.1</v>
      </c>
      <c r="AP13" s="59">
        <v>20119.788</v>
      </c>
      <c r="AQ13" s="59">
        <v>33532.980000000003</v>
      </c>
      <c r="AR13" s="59">
        <v>26826.383999999998</v>
      </c>
      <c r="AS13" s="59">
        <v>20119.788</v>
      </c>
      <c r="AT13" s="59">
        <v>26826.383999999998</v>
      </c>
      <c r="AU13" s="59">
        <v>33532.980000000003</v>
      </c>
      <c r="AV13" s="59">
        <v>26826.383999999998</v>
      </c>
      <c r="AW13" s="59">
        <v>26826.383999999998</v>
      </c>
      <c r="AX13" s="59">
        <v>13413.191999999999</v>
      </c>
      <c r="AY13" s="59">
        <v>13413.191999999999</v>
      </c>
      <c r="AZ13" s="52">
        <v>417485.6</v>
      </c>
      <c r="BA13" s="59">
        <v>176048.1</v>
      </c>
      <c r="BB13" s="59">
        <v>20119.788</v>
      </c>
      <c r="BC13" s="59">
        <v>33532.980000000003</v>
      </c>
      <c r="BD13" s="59">
        <v>26826.383999999998</v>
      </c>
      <c r="BE13" s="59">
        <v>20119.788</v>
      </c>
      <c r="BF13" s="59">
        <v>26826.383999999998</v>
      </c>
      <c r="BG13" s="59">
        <v>33532.980000000003</v>
      </c>
      <c r="BH13" s="59">
        <v>26826.383999999998</v>
      </c>
      <c r="BI13" s="59">
        <v>26826.383999999998</v>
      </c>
      <c r="BJ13" s="59">
        <v>13413.191999999999</v>
      </c>
      <c r="BK13" s="59">
        <v>13413.191999999999</v>
      </c>
    </row>
    <row r="14" spans="1:64" s="62" customFormat="1" ht="25.5" x14ac:dyDescent="0.25">
      <c r="A14" s="243"/>
      <c r="B14" s="210">
        <v>11002</v>
      </c>
      <c r="C14" s="131" t="s">
        <v>101</v>
      </c>
      <c r="D14" s="60">
        <f>'Հ 5'!G15</f>
        <v>41206</v>
      </c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50">
        <f>'Հ 5'!H15</f>
        <v>34000</v>
      </c>
      <c r="Q14" s="6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50">
        <f>'Հ 5'!I15</f>
        <v>68000</v>
      </c>
      <c r="AC14" s="60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50">
        <f>'Հ 5'!J15</f>
        <v>68000</v>
      </c>
      <c r="AO14" s="60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50">
        <f>'Հ 5'!K15</f>
        <v>68000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</row>
    <row r="15" spans="1:64" x14ac:dyDescent="0.25">
      <c r="A15" s="249"/>
      <c r="B15" s="5">
        <v>11003</v>
      </c>
      <c r="C15" s="123" t="s">
        <v>5</v>
      </c>
      <c r="D15" s="38">
        <f>'Հ 5'!G16</f>
        <v>591476.4</v>
      </c>
      <c r="E15" s="38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0">
        <f>'Հ 5'!H16</f>
        <v>577494</v>
      </c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0">
        <f>'Հ 5'!I16</f>
        <v>866043</v>
      </c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0">
        <f>'Հ 5'!J16</f>
        <v>866043</v>
      </c>
      <c r="AO15" s="50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0">
        <f>'Հ 5'!K16</f>
        <v>866043</v>
      </c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</row>
    <row r="16" spans="1:64" x14ac:dyDescent="0.25">
      <c r="A16" s="249">
        <v>1120</v>
      </c>
      <c r="B16" s="5"/>
      <c r="C16" s="54" t="s">
        <v>72</v>
      </c>
      <c r="D16" s="56">
        <f>D17+D18+D19+D20+D21+D22+D23+D24+D26</f>
        <v>12230730.280000001</v>
      </c>
      <c r="E16" s="56">
        <f t="shared" ref="E16:O16" si="12">E17+E18+E19+E20+E21+E22+E23+E24+E26</f>
        <v>4755231.8</v>
      </c>
      <c r="F16" s="56">
        <f t="shared" si="12"/>
        <v>736930.89999999991</v>
      </c>
      <c r="G16" s="56">
        <f t="shared" si="12"/>
        <v>28200.7</v>
      </c>
      <c r="H16" s="56">
        <f t="shared" si="12"/>
        <v>1784534.7</v>
      </c>
      <c r="I16" s="56">
        <f t="shared" si="12"/>
        <v>32900.9</v>
      </c>
      <c r="J16" s="56">
        <f t="shared" si="12"/>
        <v>1954491.4</v>
      </c>
      <c r="K16" s="56">
        <f t="shared" si="12"/>
        <v>738969.5</v>
      </c>
      <c r="L16" s="56">
        <f t="shared" si="12"/>
        <v>944572.5</v>
      </c>
      <c r="M16" s="56">
        <f t="shared" si="12"/>
        <v>522227.1</v>
      </c>
      <c r="N16" s="56">
        <f t="shared" si="12"/>
        <v>37601</v>
      </c>
      <c r="O16" s="56">
        <f t="shared" si="12"/>
        <v>14100.4</v>
      </c>
      <c r="P16" s="56">
        <f>P17+P18+P19+P20+P21+P22+P23+P24+P25+P26</f>
        <v>14883387.800000001</v>
      </c>
      <c r="Q16" s="56">
        <f t="shared" ref="Q16:BK16" si="13">Q17+Q18+Q19+Q20+Q21+Q22+Q23+Q24+Q25+Q26</f>
        <v>7920429.2000000002</v>
      </c>
      <c r="R16" s="56">
        <f t="shared" si="13"/>
        <v>25225.1</v>
      </c>
      <c r="S16" s="56">
        <f t="shared" si="13"/>
        <v>22639.200000000001</v>
      </c>
      <c r="T16" s="56">
        <f t="shared" si="13"/>
        <v>1865001.7</v>
      </c>
      <c r="U16" s="56">
        <f t="shared" si="13"/>
        <v>19643.900000000001</v>
      </c>
      <c r="V16" s="56">
        <f t="shared" si="13"/>
        <v>1584676.5</v>
      </c>
      <c r="W16" s="56">
        <f t="shared" si="13"/>
        <v>856317.7</v>
      </c>
      <c r="X16" s="56">
        <f t="shared" si="13"/>
        <v>1080352.4000000001</v>
      </c>
      <c r="Y16" s="56">
        <f t="shared" si="13"/>
        <v>579826.9</v>
      </c>
      <c r="Z16" s="56">
        <f t="shared" si="13"/>
        <v>11183.4</v>
      </c>
      <c r="AA16" s="56">
        <f t="shared" si="13"/>
        <v>26440.799999999999</v>
      </c>
      <c r="AB16" s="56">
        <f t="shared" si="13"/>
        <v>16491221.9</v>
      </c>
      <c r="AC16" s="56">
        <f t="shared" si="13"/>
        <v>9391509.2000000011</v>
      </c>
      <c r="AD16" s="56">
        <f t="shared" si="13"/>
        <v>26337.1</v>
      </c>
      <c r="AE16" s="56">
        <f t="shared" si="13"/>
        <v>23551.200000000001</v>
      </c>
      <c r="AF16" s="56">
        <f t="shared" si="13"/>
        <v>1579627.2</v>
      </c>
      <c r="AG16" s="56">
        <f t="shared" si="13"/>
        <v>20555.900000000001</v>
      </c>
      <c r="AH16" s="56">
        <f t="shared" si="13"/>
        <v>1679578.2000000002</v>
      </c>
      <c r="AI16" s="56">
        <f t="shared" si="13"/>
        <v>813799.8</v>
      </c>
      <c r="AJ16" s="56">
        <f t="shared" si="13"/>
        <v>1066582.6000000001</v>
      </c>
      <c r="AK16" s="56">
        <f t="shared" si="13"/>
        <v>542991.70000000007</v>
      </c>
      <c r="AL16" s="56">
        <f t="shared" si="13"/>
        <v>13095.4</v>
      </c>
      <c r="AM16" s="56">
        <f t="shared" si="13"/>
        <v>27252.799999999999</v>
      </c>
      <c r="AN16" s="56">
        <f t="shared" si="13"/>
        <v>19673553.100000001</v>
      </c>
      <c r="AO16" s="56">
        <f t="shared" si="13"/>
        <v>12789864</v>
      </c>
      <c r="AP16" s="56">
        <f t="shared" si="13"/>
        <v>26737</v>
      </c>
      <c r="AQ16" s="56">
        <f t="shared" si="13"/>
        <v>23948.2</v>
      </c>
      <c r="AR16" s="56">
        <f t="shared" si="13"/>
        <v>1580017.2</v>
      </c>
      <c r="AS16" s="56">
        <f t="shared" si="13"/>
        <v>21135.1</v>
      </c>
      <c r="AT16" s="56">
        <f t="shared" si="13"/>
        <v>1679958.5</v>
      </c>
      <c r="AU16" s="56">
        <f t="shared" si="13"/>
        <v>814189.8</v>
      </c>
      <c r="AV16" s="56">
        <f t="shared" si="13"/>
        <v>1066972.6000000001</v>
      </c>
      <c r="AW16" s="56">
        <f t="shared" si="13"/>
        <v>543391.70000000007</v>
      </c>
      <c r="AX16" s="56">
        <f t="shared" si="13"/>
        <v>13445.4</v>
      </c>
      <c r="AY16" s="56">
        <f t="shared" si="13"/>
        <v>27552.799999999999</v>
      </c>
      <c r="AZ16" s="56">
        <f t="shared" si="13"/>
        <v>19948595.5</v>
      </c>
      <c r="BA16" s="56">
        <f t="shared" si="13"/>
        <v>13060895.899999999</v>
      </c>
      <c r="BB16" s="56">
        <f t="shared" si="13"/>
        <v>27137.5</v>
      </c>
      <c r="BC16" s="56">
        <f t="shared" si="13"/>
        <v>24348.2</v>
      </c>
      <c r="BD16" s="56">
        <f t="shared" si="13"/>
        <v>1580417.2</v>
      </c>
      <c r="BE16" s="56">
        <f t="shared" si="13"/>
        <v>21535.1</v>
      </c>
      <c r="BF16" s="56">
        <f t="shared" si="13"/>
        <v>1680358.5</v>
      </c>
      <c r="BG16" s="56">
        <f t="shared" si="13"/>
        <v>814589.8</v>
      </c>
      <c r="BH16" s="56">
        <f t="shared" si="13"/>
        <v>1067372.6000000001</v>
      </c>
      <c r="BI16" s="56">
        <f t="shared" si="13"/>
        <v>543801.70000000007</v>
      </c>
      <c r="BJ16" s="56">
        <f t="shared" si="13"/>
        <v>13845.4</v>
      </c>
      <c r="BK16" s="56">
        <f t="shared" si="13"/>
        <v>27952.799999999999</v>
      </c>
    </row>
    <row r="17" spans="1:64" s="69" customFormat="1" ht="18.75" customHeight="1" x14ac:dyDescent="0.25">
      <c r="A17" s="249"/>
      <c r="B17" s="5">
        <v>11001</v>
      </c>
      <c r="C17" s="125" t="s">
        <v>73</v>
      </c>
      <c r="D17" s="63">
        <v>10902684.800000001</v>
      </c>
      <c r="E17" s="40">
        <v>4555723.3</v>
      </c>
      <c r="F17" s="39">
        <v>708730.2</v>
      </c>
      <c r="G17" s="39"/>
      <c r="H17" s="40">
        <v>1604874.1</v>
      </c>
      <c r="I17" s="39"/>
      <c r="J17" s="40">
        <v>1916890.4</v>
      </c>
      <c r="K17" s="40">
        <v>715468.9</v>
      </c>
      <c r="L17" s="40">
        <v>916371.8</v>
      </c>
      <c r="M17" s="40">
        <v>484626.1</v>
      </c>
      <c r="N17" s="40"/>
      <c r="O17" s="40"/>
      <c r="P17" s="40">
        <v>11101034.6</v>
      </c>
      <c r="Q17" s="40">
        <v>5267137.0999999996</v>
      </c>
      <c r="R17" s="39"/>
      <c r="S17" s="39"/>
      <c r="T17" s="39">
        <v>1845605.2</v>
      </c>
      <c r="U17" s="39"/>
      <c r="V17" s="40">
        <v>1554355.4</v>
      </c>
      <c r="W17" s="40">
        <v>822789.2</v>
      </c>
      <c r="X17" s="40">
        <v>1053827.6000000001</v>
      </c>
      <c r="Y17" s="40">
        <v>557320.1</v>
      </c>
      <c r="Z17" s="40"/>
      <c r="AA17" s="40"/>
      <c r="AB17" s="64">
        <v>11367211.800000001</v>
      </c>
      <c r="AC17" s="40">
        <v>5822070</v>
      </c>
      <c r="AD17" s="40"/>
      <c r="AE17" s="40"/>
      <c r="AF17" s="40">
        <v>1558718.7</v>
      </c>
      <c r="AG17" s="40"/>
      <c r="AH17" s="40">
        <v>1648345.1</v>
      </c>
      <c r="AI17" s="40">
        <v>779359.3</v>
      </c>
      <c r="AJ17" s="40">
        <v>1039145.8</v>
      </c>
      <c r="AK17" s="40">
        <v>519572.9</v>
      </c>
      <c r="AL17" s="40"/>
      <c r="AM17" s="40"/>
      <c r="AN17" s="64">
        <v>11367211.9</v>
      </c>
      <c r="AO17" s="40">
        <v>5822070.0999999996</v>
      </c>
      <c r="AP17" s="40"/>
      <c r="AQ17" s="40"/>
      <c r="AR17" s="40">
        <v>1558718.7</v>
      </c>
      <c r="AS17" s="40"/>
      <c r="AT17" s="40">
        <v>1648345.1</v>
      </c>
      <c r="AU17" s="40">
        <v>779359.3</v>
      </c>
      <c r="AV17" s="40">
        <v>1039145.8</v>
      </c>
      <c r="AW17" s="40">
        <v>519572.9</v>
      </c>
      <c r="AX17" s="40"/>
      <c r="AY17" s="40"/>
      <c r="AZ17" s="64">
        <v>11367211.9</v>
      </c>
      <c r="BA17" s="40">
        <v>5822070.0999999996</v>
      </c>
      <c r="BB17" s="40"/>
      <c r="BC17" s="40"/>
      <c r="BD17" s="40">
        <v>1558718.7</v>
      </c>
      <c r="BE17" s="40"/>
      <c r="BF17" s="40">
        <v>1648345.1</v>
      </c>
      <c r="BG17" s="40">
        <v>779359.3</v>
      </c>
      <c r="BH17" s="40">
        <v>1039145.8</v>
      </c>
      <c r="BI17" s="40">
        <v>519572.9</v>
      </c>
      <c r="BJ17" s="40"/>
      <c r="BK17" s="40"/>
    </row>
    <row r="18" spans="1:64" ht="18.75" customHeight="1" x14ac:dyDescent="0.25">
      <c r="A18" s="249"/>
      <c r="B18" s="5">
        <v>11002</v>
      </c>
      <c r="C18" s="126" t="s">
        <v>75</v>
      </c>
      <c r="D18" s="65">
        <v>500316.4</v>
      </c>
      <c r="E18" s="51">
        <v>199508.5</v>
      </c>
      <c r="F18" s="66">
        <v>28200.7</v>
      </c>
      <c r="G18" s="66">
        <v>28200.7</v>
      </c>
      <c r="H18" s="66">
        <v>32900.9</v>
      </c>
      <c r="I18" s="66">
        <v>32900.9</v>
      </c>
      <c r="J18" s="66">
        <v>37601</v>
      </c>
      <c r="K18" s="67">
        <v>23500.6</v>
      </c>
      <c r="L18" s="67">
        <v>28200.7</v>
      </c>
      <c r="M18" s="67">
        <v>37601</v>
      </c>
      <c r="N18" s="67">
        <v>37601</v>
      </c>
      <c r="O18" s="67">
        <v>14100.4</v>
      </c>
      <c r="P18" s="50">
        <v>773218</v>
      </c>
      <c r="Q18" s="51">
        <v>535807.9</v>
      </c>
      <c r="R18" s="51">
        <v>25225.1</v>
      </c>
      <c r="S18" s="51">
        <v>22639.200000000001</v>
      </c>
      <c r="T18" s="51">
        <v>19396.5</v>
      </c>
      <c r="U18" s="51">
        <v>19643.900000000001</v>
      </c>
      <c r="V18" s="51">
        <v>30321.1</v>
      </c>
      <c r="W18" s="51">
        <v>33528.5</v>
      </c>
      <c r="X18" s="51">
        <v>26524.799999999999</v>
      </c>
      <c r="Y18" s="51">
        <v>22506.799999999999</v>
      </c>
      <c r="Z18" s="51">
        <v>11183.4</v>
      </c>
      <c r="AA18" s="51">
        <v>26440.799999999999</v>
      </c>
      <c r="AB18" s="50">
        <v>757476.5</v>
      </c>
      <c r="AC18" s="51">
        <v>509246.4</v>
      </c>
      <c r="AD18" s="51">
        <v>26337.1</v>
      </c>
      <c r="AE18" s="51">
        <v>23551.200000000001</v>
      </c>
      <c r="AF18" s="51">
        <v>20908.5</v>
      </c>
      <c r="AG18" s="51">
        <v>20555.900000000001</v>
      </c>
      <c r="AH18" s="51">
        <v>31233.1</v>
      </c>
      <c r="AI18" s="51">
        <v>34440.5</v>
      </c>
      <c r="AJ18" s="51">
        <v>27436.799999999999</v>
      </c>
      <c r="AK18" s="51">
        <v>23418.799999999999</v>
      </c>
      <c r="AL18" s="51">
        <v>13095.4</v>
      </c>
      <c r="AM18" s="51">
        <v>27252.799999999999</v>
      </c>
      <c r="AN18" s="50">
        <v>770000.4</v>
      </c>
      <c r="AO18" s="51">
        <v>517793.9</v>
      </c>
      <c r="AP18" s="51">
        <v>26737</v>
      </c>
      <c r="AQ18" s="51">
        <v>23948.2</v>
      </c>
      <c r="AR18" s="51">
        <v>21298.5</v>
      </c>
      <c r="AS18" s="51">
        <v>21135.1</v>
      </c>
      <c r="AT18" s="51">
        <v>31613.4</v>
      </c>
      <c r="AU18" s="51">
        <v>34830.5</v>
      </c>
      <c r="AV18" s="51">
        <v>27826.799999999999</v>
      </c>
      <c r="AW18" s="51">
        <v>23818.799999999999</v>
      </c>
      <c r="AX18" s="51">
        <v>13445.4</v>
      </c>
      <c r="AY18" s="51">
        <v>27552.799999999999</v>
      </c>
      <c r="AZ18" s="68">
        <v>773042.8</v>
      </c>
      <c r="BA18" s="51">
        <v>516825.8</v>
      </c>
      <c r="BB18" s="51">
        <v>27137.5</v>
      </c>
      <c r="BC18" s="51">
        <v>24348.2</v>
      </c>
      <c r="BD18" s="51">
        <v>21698.5</v>
      </c>
      <c r="BE18" s="51">
        <v>21535.1</v>
      </c>
      <c r="BF18" s="51">
        <v>32013.4</v>
      </c>
      <c r="BG18" s="51">
        <v>35230.5</v>
      </c>
      <c r="BH18" s="51">
        <v>28226.799999999999</v>
      </c>
      <c r="BI18" s="51">
        <v>24228.799999999999</v>
      </c>
      <c r="BJ18" s="51">
        <v>13845.4</v>
      </c>
      <c r="BK18" s="51">
        <v>27952.799999999999</v>
      </c>
    </row>
    <row r="19" spans="1:64" ht="20.25" customHeight="1" x14ac:dyDescent="0.25">
      <c r="A19" s="249"/>
      <c r="B19" s="5">
        <v>11004</v>
      </c>
      <c r="C19" s="76" t="s">
        <v>74</v>
      </c>
      <c r="D19" s="52">
        <f>'Հ 5'!G20</f>
        <v>57097.98</v>
      </c>
      <c r="E19" s="5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0">
        <f>'Հ 5'!H20</f>
        <v>70889.2</v>
      </c>
      <c r="Q19" s="50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0">
        <f>'Հ 5'!I20</f>
        <v>70889.2</v>
      </c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40">
        <f>'Հ 5'!J20</f>
        <v>70889.2</v>
      </c>
      <c r="AO19" s="50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41">
        <f>'Հ 5'!K20</f>
        <v>70889.2</v>
      </c>
      <c r="BA19" s="57"/>
      <c r="BB19" s="51"/>
      <c r="BC19" s="51"/>
      <c r="BD19" s="51"/>
      <c r="BE19" s="51"/>
      <c r="BF19" s="51"/>
      <c r="BG19" s="51"/>
      <c r="BH19" s="51"/>
      <c r="BI19" s="51"/>
      <c r="BJ19" s="51"/>
      <c r="BK19" s="51"/>
    </row>
    <row r="20" spans="1:64" ht="25.5" x14ac:dyDescent="0.25">
      <c r="A20" s="249"/>
      <c r="B20" s="5">
        <v>11005</v>
      </c>
      <c r="C20" s="127" t="s">
        <v>76</v>
      </c>
      <c r="D20" s="38">
        <f>'Հ 5'!G21</f>
        <v>34507.4</v>
      </c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>
        <f>'Հ 5'!H21</f>
        <v>34507.4</v>
      </c>
      <c r="Q20" s="40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>
        <f>'Հ 5'!I21</f>
        <v>36232.800000000003</v>
      </c>
      <c r="AC20" s="40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0">
        <f>'Հ 5'!J21</f>
        <v>36232.800000000003</v>
      </c>
      <c r="AO20" s="40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41">
        <f>'Հ 5'!K21</f>
        <v>36232.800000000003</v>
      </c>
      <c r="BA20" s="41"/>
      <c r="BB20" s="39"/>
      <c r="BC20" s="39"/>
      <c r="BD20" s="39"/>
      <c r="BE20" s="39"/>
      <c r="BF20" s="39"/>
      <c r="BG20" s="39"/>
      <c r="BH20" s="39"/>
      <c r="BI20" s="39"/>
      <c r="BJ20" s="39"/>
      <c r="BK20" s="39"/>
    </row>
    <row r="21" spans="1:64" ht="27" customHeight="1" x14ac:dyDescent="0.25">
      <c r="A21" s="249"/>
      <c r="B21" s="5">
        <v>11007</v>
      </c>
      <c r="C21" s="76" t="s">
        <v>65</v>
      </c>
      <c r="D21" s="41">
        <f>'Հ 5'!G22</f>
        <v>589364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>
        <f>'Հ 5'!H22</f>
        <v>676254.4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>
        <f>'Հ 5'!I22</f>
        <v>979218.8</v>
      </c>
      <c r="AC21" s="39"/>
      <c r="AD21" s="40"/>
      <c r="AE21" s="69"/>
      <c r="AF21" s="40"/>
      <c r="AG21" s="39"/>
      <c r="AH21" s="40"/>
      <c r="AI21" s="40"/>
      <c r="AJ21" s="40"/>
      <c r="AK21" s="40"/>
      <c r="AL21" s="39"/>
      <c r="AM21" s="39"/>
      <c r="AN21" s="40">
        <f>'Հ 5'!J22</f>
        <v>979218.8</v>
      </c>
      <c r="AO21" s="39"/>
      <c r="AP21" s="40"/>
      <c r="AQ21" s="39"/>
      <c r="AR21" s="40"/>
      <c r="AS21" s="39"/>
      <c r="AT21" s="40"/>
      <c r="AU21" s="40"/>
      <c r="AV21" s="40"/>
      <c r="AW21" s="40"/>
      <c r="AX21" s="39"/>
      <c r="AY21" s="39"/>
      <c r="AZ21" s="41">
        <f>'Հ 5'!K22</f>
        <v>979218.8</v>
      </c>
      <c r="BA21" s="39"/>
      <c r="BB21" s="40"/>
      <c r="BC21" s="69"/>
      <c r="BD21" s="40"/>
      <c r="BE21" s="39"/>
      <c r="BF21" s="40"/>
      <c r="BG21" s="40"/>
      <c r="BH21" s="40"/>
      <c r="BI21" s="40"/>
      <c r="BJ21" s="39"/>
      <c r="BK21" s="39"/>
    </row>
    <row r="22" spans="1:64" ht="27.75" customHeight="1" x14ac:dyDescent="0.25">
      <c r="A22" s="243"/>
      <c r="B22" s="14">
        <v>31001</v>
      </c>
      <c r="C22" s="128" t="s">
        <v>77</v>
      </c>
      <c r="D22" s="4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>
        <f>'Հ 5'!H23</f>
        <v>110000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>
        <v>220000</v>
      </c>
      <c r="AC22" s="39"/>
      <c r="AD22" s="40"/>
      <c r="AE22" s="39"/>
      <c r="AF22" s="40"/>
      <c r="AG22" s="39"/>
      <c r="AH22" s="40"/>
      <c r="AI22" s="40"/>
      <c r="AJ22" s="40"/>
      <c r="AK22" s="40"/>
      <c r="AL22" s="39"/>
      <c r="AM22" s="39"/>
      <c r="AN22" s="40">
        <v>0</v>
      </c>
      <c r="AO22" s="39"/>
      <c r="AP22" s="40"/>
      <c r="AQ22" s="120"/>
      <c r="AR22" s="40"/>
      <c r="AS22" s="39"/>
      <c r="AT22" s="40"/>
      <c r="AU22" s="40"/>
      <c r="AV22" s="40"/>
      <c r="AW22" s="40"/>
      <c r="AX22" s="39"/>
      <c r="AY22" s="39"/>
      <c r="AZ22" s="40">
        <v>0</v>
      </c>
      <c r="BA22" s="39"/>
      <c r="BB22" s="40"/>
      <c r="BC22" s="39"/>
      <c r="BD22" s="40"/>
      <c r="BE22" s="39"/>
      <c r="BF22" s="40"/>
      <c r="BG22" s="40"/>
      <c r="BH22" s="40"/>
      <c r="BI22" s="40"/>
      <c r="BJ22" s="39"/>
      <c r="BK22" s="39"/>
    </row>
    <row r="23" spans="1:64" ht="43.5" customHeight="1" x14ac:dyDescent="0.25">
      <c r="A23" s="243"/>
      <c r="B23" s="14">
        <v>31002</v>
      </c>
      <c r="C23" s="129" t="s">
        <v>119</v>
      </c>
      <c r="D23" s="60">
        <v>146759.70000000001</v>
      </c>
      <c r="E23" s="39"/>
      <c r="F23" s="39"/>
      <c r="G23" s="39"/>
      <c r="H23" s="39">
        <v>146759.70000000001</v>
      </c>
      <c r="I23" s="39"/>
      <c r="J23" s="39"/>
      <c r="K23" s="39"/>
      <c r="L23" s="39"/>
      <c r="M23" s="39"/>
      <c r="N23" s="39"/>
      <c r="O23" s="39"/>
      <c r="P23" s="39">
        <v>268059.3</v>
      </c>
      <c r="Q23" s="39">
        <v>268059.3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>
        <v>2389104.2000000002</v>
      </c>
      <c r="AC23" s="39">
        <f>'Հ 5'!I24</f>
        <v>2389104.2000000002</v>
      </c>
      <c r="AD23" s="40"/>
      <c r="AE23" s="69"/>
      <c r="AF23" s="40"/>
      <c r="AG23" s="39"/>
      <c r="AH23" s="40"/>
      <c r="AI23" s="40"/>
      <c r="AJ23" s="40"/>
      <c r="AK23" s="40"/>
      <c r="AL23" s="39"/>
      <c r="AM23" s="39"/>
      <c r="AN23" s="39">
        <v>6450000</v>
      </c>
      <c r="AO23" s="39">
        <f>'Հ 5'!J24</f>
        <v>6450000</v>
      </c>
      <c r="AP23" s="40"/>
      <c r="AQ23" s="69"/>
      <c r="AR23" s="40"/>
      <c r="AS23" s="39"/>
      <c r="AT23" s="40"/>
      <c r="AU23" s="40"/>
      <c r="AV23" s="40"/>
      <c r="AW23" s="40"/>
      <c r="AX23" s="39"/>
      <c r="AY23" s="39"/>
      <c r="AZ23" s="39">
        <v>6700000</v>
      </c>
      <c r="BA23" s="40">
        <f>'Հ 5'!K24</f>
        <v>6700000</v>
      </c>
      <c r="BB23" s="40"/>
      <c r="BC23" s="69"/>
      <c r="BD23" s="40"/>
      <c r="BE23" s="39"/>
      <c r="BF23" s="40"/>
      <c r="BG23" s="40"/>
      <c r="BH23" s="40"/>
      <c r="BI23" s="40"/>
      <c r="BJ23" s="39"/>
      <c r="BK23" s="39"/>
    </row>
    <row r="24" spans="1:64" ht="25.5" x14ac:dyDescent="0.25">
      <c r="A24" s="243"/>
      <c r="B24" s="14">
        <v>31003</v>
      </c>
      <c r="C24" s="37" t="s">
        <v>124</v>
      </c>
      <c r="D24" s="3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>
        <v>86944</v>
      </c>
      <c r="Q24" s="60">
        <f>'Հ 5'!H25</f>
        <v>86944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39">
        <v>642098.6</v>
      </c>
      <c r="AC24" s="39">
        <f>'Հ 5'!I25</f>
        <v>642098.6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0"/>
      <c r="AO24" s="60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41">
        <v>22000</v>
      </c>
      <c r="BA24" s="41">
        <f>'Հ 5'!K25</f>
        <v>22000</v>
      </c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64" ht="25.5" x14ac:dyDescent="0.25">
      <c r="A25" s="201"/>
      <c r="B25" s="5">
        <v>31004</v>
      </c>
      <c r="C25" s="124" t="s">
        <v>153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0">
        <v>1710000</v>
      </c>
      <c r="Q25" s="60">
        <f>'Հ 5'!H26</f>
        <v>1710000</v>
      </c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0"/>
      <c r="AC25" s="60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0"/>
      <c r="AO25" s="60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0"/>
      <c r="BA25" s="60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64" ht="38.25" x14ac:dyDescent="0.25">
      <c r="A26" s="201"/>
      <c r="B26" s="124" t="s">
        <v>154</v>
      </c>
      <c r="C26" s="124" t="s">
        <v>155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0">
        <v>52480.9</v>
      </c>
      <c r="Q26" s="60">
        <f>'Հ 5'!H27</f>
        <v>52480.9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0">
        <v>28990</v>
      </c>
      <c r="AC26" s="60">
        <f>'Հ 5'!I27</f>
        <v>28990</v>
      </c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0"/>
      <c r="AO26" s="60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0"/>
      <c r="BA26" s="60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x14ac:dyDescent="0.25">
      <c r="A27" s="249">
        <v>1123</v>
      </c>
      <c r="B27" s="5"/>
      <c r="C27" s="54" t="s">
        <v>78</v>
      </c>
      <c r="D27" s="56">
        <f>D28+D29</f>
        <v>635373.69999999995</v>
      </c>
      <c r="E27" s="56">
        <f t="shared" ref="E27:O27" si="14">E28+E29</f>
        <v>225971.4</v>
      </c>
      <c r="F27" s="56">
        <f t="shared" si="14"/>
        <v>18580.5</v>
      </c>
      <c r="G27" s="56">
        <f t="shared" si="14"/>
        <v>16980.2</v>
      </c>
      <c r="H27" s="56">
        <f t="shared" si="14"/>
        <v>16980.2</v>
      </c>
      <c r="I27" s="56">
        <f t="shared" si="14"/>
        <v>16980.2</v>
      </c>
      <c r="J27" s="56">
        <f t="shared" si="14"/>
        <v>8929.1</v>
      </c>
      <c r="K27" s="56">
        <f t="shared" si="14"/>
        <v>16980.2</v>
      </c>
      <c r="L27" s="56">
        <f t="shared" si="14"/>
        <v>18590.5</v>
      </c>
      <c r="M27" s="56">
        <f t="shared" si="14"/>
        <v>16980.2</v>
      </c>
      <c r="N27" s="56">
        <f t="shared" si="14"/>
        <v>8929.1</v>
      </c>
      <c r="O27" s="56">
        <f t="shared" si="14"/>
        <v>8929.1</v>
      </c>
      <c r="P27" s="55">
        <f t="shared" ref="P27:BK27" si="15">P28+P29</f>
        <v>635596.4</v>
      </c>
      <c r="Q27" s="55">
        <f t="shared" si="15"/>
        <v>635596.4</v>
      </c>
      <c r="R27" s="55">
        <f t="shared" si="15"/>
        <v>0</v>
      </c>
      <c r="S27" s="55">
        <f t="shared" si="15"/>
        <v>0</v>
      </c>
      <c r="T27" s="55">
        <f t="shared" si="15"/>
        <v>0</v>
      </c>
      <c r="U27" s="55">
        <f t="shared" si="15"/>
        <v>0</v>
      </c>
      <c r="V27" s="55">
        <f t="shared" si="15"/>
        <v>0</v>
      </c>
      <c r="W27" s="55">
        <f t="shared" si="15"/>
        <v>0</v>
      </c>
      <c r="X27" s="55">
        <f t="shared" si="15"/>
        <v>0</v>
      </c>
      <c r="Y27" s="55">
        <f t="shared" si="15"/>
        <v>0</v>
      </c>
      <c r="Z27" s="55">
        <f t="shared" ref="Z27:AA27" si="16">Z28+Z29</f>
        <v>0</v>
      </c>
      <c r="AA27" s="55">
        <f t="shared" si="16"/>
        <v>0</v>
      </c>
      <c r="AB27" s="56">
        <f>AB28+AB29</f>
        <v>635690.6</v>
      </c>
      <c r="AC27" s="55">
        <f t="shared" si="15"/>
        <v>635690.6</v>
      </c>
      <c r="AD27" s="55">
        <f t="shared" si="15"/>
        <v>0</v>
      </c>
      <c r="AE27" s="55">
        <f t="shared" ref="AE27" si="17">AE28+AE29</f>
        <v>0</v>
      </c>
      <c r="AF27" s="55">
        <f t="shared" si="15"/>
        <v>0</v>
      </c>
      <c r="AG27" s="55">
        <f t="shared" ref="AG27" si="18">AG28+AG29</f>
        <v>0</v>
      </c>
      <c r="AH27" s="55">
        <f t="shared" si="15"/>
        <v>0</v>
      </c>
      <c r="AI27" s="55">
        <f t="shared" si="15"/>
        <v>0</v>
      </c>
      <c r="AJ27" s="55">
        <f t="shared" si="15"/>
        <v>0</v>
      </c>
      <c r="AK27" s="55">
        <f t="shared" si="15"/>
        <v>0</v>
      </c>
      <c r="AL27" s="55">
        <f t="shared" si="15"/>
        <v>0</v>
      </c>
      <c r="AM27" s="55">
        <f t="shared" si="15"/>
        <v>0</v>
      </c>
      <c r="AN27" s="55">
        <f t="shared" si="15"/>
        <v>635690.6</v>
      </c>
      <c r="AO27" s="55">
        <f t="shared" si="15"/>
        <v>635690.6</v>
      </c>
      <c r="AP27" s="55">
        <f t="shared" si="15"/>
        <v>0</v>
      </c>
      <c r="AQ27" s="55">
        <f t="shared" si="15"/>
        <v>0</v>
      </c>
      <c r="AR27" s="55">
        <f t="shared" si="15"/>
        <v>0</v>
      </c>
      <c r="AS27" s="55">
        <f t="shared" si="15"/>
        <v>0</v>
      </c>
      <c r="AT27" s="55">
        <f t="shared" si="15"/>
        <v>0</v>
      </c>
      <c r="AU27" s="55">
        <f t="shared" si="15"/>
        <v>0</v>
      </c>
      <c r="AV27" s="55">
        <f t="shared" si="15"/>
        <v>0</v>
      </c>
      <c r="AW27" s="55">
        <f t="shared" si="15"/>
        <v>0</v>
      </c>
      <c r="AX27" s="55">
        <f t="shared" ref="AX27:AY27" si="19">AX28+AX29</f>
        <v>0</v>
      </c>
      <c r="AY27" s="55">
        <f t="shared" si="19"/>
        <v>0</v>
      </c>
      <c r="AZ27" s="55">
        <f t="shared" si="15"/>
        <v>635690.6</v>
      </c>
      <c r="BA27" s="55">
        <f t="shared" si="15"/>
        <v>635690.6</v>
      </c>
      <c r="BB27" s="55">
        <f t="shared" ref="BB27" si="20">BB28+BB29</f>
        <v>0</v>
      </c>
      <c r="BC27" s="55">
        <f t="shared" si="15"/>
        <v>0</v>
      </c>
      <c r="BD27" s="55">
        <f t="shared" si="15"/>
        <v>0</v>
      </c>
      <c r="BE27" s="55">
        <f t="shared" ref="BE27" si="21">BE28+BE29</f>
        <v>0</v>
      </c>
      <c r="BF27" s="55">
        <f t="shared" si="15"/>
        <v>0</v>
      </c>
      <c r="BG27" s="55">
        <f t="shared" si="15"/>
        <v>0</v>
      </c>
      <c r="BH27" s="55">
        <f t="shared" si="15"/>
        <v>0</v>
      </c>
      <c r="BI27" s="55">
        <f t="shared" si="15"/>
        <v>0</v>
      </c>
      <c r="BJ27" s="55">
        <f t="shared" si="15"/>
        <v>0</v>
      </c>
      <c r="BK27" s="55">
        <f t="shared" si="15"/>
        <v>0</v>
      </c>
    </row>
    <row r="28" spans="1:64" x14ac:dyDescent="0.25">
      <c r="A28" s="249"/>
      <c r="B28" s="5">
        <v>11001</v>
      </c>
      <c r="C28" s="99" t="s">
        <v>79</v>
      </c>
      <c r="D28" s="70">
        <v>374830.7</v>
      </c>
      <c r="E28" s="70">
        <v>225971.4</v>
      </c>
      <c r="F28" s="39">
        <v>18580.5</v>
      </c>
      <c r="G28" s="39">
        <v>16980.2</v>
      </c>
      <c r="H28" s="39">
        <v>16980.2</v>
      </c>
      <c r="I28" s="39">
        <v>16980.2</v>
      </c>
      <c r="J28" s="39">
        <v>8929.1</v>
      </c>
      <c r="K28" s="39">
        <v>16980.2</v>
      </c>
      <c r="L28" s="39">
        <v>18590.5</v>
      </c>
      <c r="M28" s="39">
        <v>16980.2</v>
      </c>
      <c r="N28" s="39">
        <v>8929.1</v>
      </c>
      <c r="O28" s="39">
        <v>8929.1</v>
      </c>
      <c r="P28" s="70">
        <v>375053.4</v>
      </c>
      <c r="Q28" s="40">
        <v>375053.4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68">
        <v>375147.6</v>
      </c>
      <c r="AC28" s="40">
        <v>375147.6</v>
      </c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>
        <v>375147.6</v>
      </c>
      <c r="AO28" s="40">
        <v>375147.6</v>
      </c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>
        <v>375147.6</v>
      </c>
      <c r="BA28" s="40">
        <v>375147.6</v>
      </c>
      <c r="BB28" s="70"/>
      <c r="BC28" s="70"/>
      <c r="BD28" s="70"/>
      <c r="BE28" s="70"/>
      <c r="BF28" s="70"/>
      <c r="BG28" s="70"/>
      <c r="BH28" s="70"/>
      <c r="BI28" s="70"/>
      <c r="BJ28" s="70"/>
      <c r="BK28" s="70"/>
    </row>
    <row r="29" spans="1:64" s="105" customFormat="1" ht="19.5" customHeight="1" x14ac:dyDescent="0.25">
      <c r="A29" s="249"/>
      <c r="B29" s="100">
        <v>11002</v>
      </c>
      <c r="C29" s="93" t="s">
        <v>81</v>
      </c>
      <c r="D29" s="101">
        <v>260543</v>
      </c>
      <c r="E29" s="10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>
        <v>260543</v>
      </c>
      <c r="Q29" s="104">
        <v>260543</v>
      </c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4">
        <v>260543</v>
      </c>
      <c r="AC29" s="104">
        <v>260543</v>
      </c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>
        <v>260543</v>
      </c>
      <c r="AO29" s="104">
        <v>260543</v>
      </c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71">
        <v>260543</v>
      </c>
      <c r="BA29" s="71">
        <v>260543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</row>
    <row r="30" spans="1:64" s="105" customFormat="1" ht="19.5" customHeight="1" x14ac:dyDescent="0.25">
      <c r="A30" s="36">
        <v>1147</v>
      </c>
      <c r="B30" s="14"/>
      <c r="C30" s="132" t="s">
        <v>121</v>
      </c>
      <c r="D30" s="106">
        <f>D31</f>
        <v>627004.9</v>
      </c>
      <c r="E30" s="106">
        <f t="shared" ref="E30:BK30" si="22">E31</f>
        <v>0</v>
      </c>
      <c r="F30" s="106">
        <f t="shared" si="22"/>
        <v>0</v>
      </c>
      <c r="G30" s="106">
        <f t="shared" si="22"/>
        <v>0</v>
      </c>
      <c r="H30" s="106">
        <f t="shared" si="22"/>
        <v>0</v>
      </c>
      <c r="I30" s="106">
        <f t="shared" si="22"/>
        <v>0</v>
      </c>
      <c r="J30" s="106">
        <f t="shared" si="22"/>
        <v>0</v>
      </c>
      <c r="K30" s="106">
        <f t="shared" si="22"/>
        <v>0</v>
      </c>
      <c r="L30" s="106">
        <f t="shared" si="22"/>
        <v>0</v>
      </c>
      <c r="M30" s="106">
        <f t="shared" si="22"/>
        <v>0</v>
      </c>
      <c r="N30" s="106">
        <f t="shared" si="22"/>
        <v>0</v>
      </c>
      <c r="O30" s="106">
        <f t="shared" si="22"/>
        <v>0</v>
      </c>
      <c r="P30" s="106">
        <f t="shared" si="22"/>
        <v>590176.5</v>
      </c>
      <c r="Q30" s="106">
        <f t="shared" si="22"/>
        <v>0</v>
      </c>
      <c r="R30" s="106">
        <f t="shared" si="22"/>
        <v>0</v>
      </c>
      <c r="S30" s="106">
        <f t="shared" si="22"/>
        <v>0</v>
      </c>
      <c r="T30" s="106">
        <f t="shared" si="22"/>
        <v>0</v>
      </c>
      <c r="U30" s="106">
        <f t="shared" si="22"/>
        <v>0</v>
      </c>
      <c r="V30" s="106">
        <f t="shared" si="22"/>
        <v>0</v>
      </c>
      <c r="W30" s="106">
        <f t="shared" si="22"/>
        <v>0</v>
      </c>
      <c r="X30" s="106">
        <f t="shared" si="22"/>
        <v>0</v>
      </c>
      <c r="Y30" s="106">
        <f t="shared" si="22"/>
        <v>0</v>
      </c>
      <c r="Z30" s="106">
        <f t="shared" si="22"/>
        <v>0</v>
      </c>
      <c r="AA30" s="106">
        <f t="shared" si="22"/>
        <v>0</v>
      </c>
      <c r="AB30" s="106">
        <f t="shared" si="22"/>
        <v>752936.7</v>
      </c>
      <c r="AC30" s="106">
        <f t="shared" si="22"/>
        <v>0</v>
      </c>
      <c r="AD30" s="106">
        <f t="shared" si="22"/>
        <v>0</v>
      </c>
      <c r="AE30" s="106">
        <f t="shared" si="22"/>
        <v>0</v>
      </c>
      <c r="AF30" s="106">
        <f t="shared" si="22"/>
        <v>0</v>
      </c>
      <c r="AG30" s="106">
        <f t="shared" si="22"/>
        <v>0</v>
      </c>
      <c r="AH30" s="106">
        <f t="shared" si="22"/>
        <v>0</v>
      </c>
      <c r="AI30" s="106">
        <f t="shared" si="22"/>
        <v>0</v>
      </c>
      <c r="AJ30" s="106">
        <f t="shared" si="22"/>
        <v>0</v>
      </c>
      <c r="AK30" s="106">
        <f t="shared" si="22"/>
        <v>0</v>
      </c>
      <c r="AL30" s="106">
        <f t="shared" si="22"/>
        <v>0</v>
      </c>
      <c r="AM30" s="106">
        <f t="shared" si="22"/>
        <v>0</v>
      </c>
      <c r="AN30" s="106">
        <f t="shared" si="22"/>
        <v>752936.7</v>
      </c>
      <c r="AO30" s="106">
        <f t="shared" si="22"/>
        <v>0</v>
      </c>
      <c r="AP30" s="106">
        <f t="shared" si="22"/>
        <v>0</v>
      </c>
      <c r="AQ30" s="106">
        <f t="shared" si="22"/>
        <v>0</v>
      </c>
      <c r="AR30" s="106">
        <f t="shared" si="22"/>
        <v>0</v>
      </c>
      <c r="AS30" s="106">
        <f t="shared" si="22"/>
        <v>0</v>
      </c>
      <c r="AT30" s="106">
        <f t="shared" si="22"/>
        <v>0</v>
      </c>
      <c r="AU30" s="106">
        <f t="shared" si="22"/>
        <v>0</v>
      </c>
      <c r="AV30" s="106">
        <f t="shared" si="22"/>
        <v>0</v>
      </c>
      <c r="AW30" s="106">
        <f t="shared" si="22"/>
        <v>0</v>
      </c>
      <c r="AX30" s="106">
        <f t="shared" si="22"/>
        <v>0</v>
      </c>
      <c r="AY30" s="106">
        <f t="shared" si="22"/>
        <v>0</v>
      </c>
      <c r="AZ30" s="106">
        <f t="shared" si="22"/>
        <v>752936.7</v>
      </c>
      <c r="BA30" s="106">
        <f t="shared" si="22"/>
        <v>0</v>
      </c>
      <c r="BB30" s="106">
        <f t="shared" si="22"/>
        <v>0</v>
      </c>
      <c r="BC30" s="106">
        <f t="shared" si="22"/>
        <v>0</v>
      </c>
      <c r="BD30" s="106">
        <f t="shared" si="22"/>
        <v>0</v>
      </c>
      <c r="BE30" s="106">
        <f t="shared" si="22"/>
        <v>0</v>
      </c>
      <c r="BF30" s="106">
        <f t="shared" si="22"/>
        <v>0</v>
      </c>
      <c r="BG30" s="106">
        <f t="shared" si="22"/>
        <v>0</v>
      </c>
      <c r="BH30" s="106">
        <f t="shared" si="22"/>
        <v>0</v>
      </c>
      <c r="BI30" s="106">
        <f t="shared" si="22"/>
        <v>0</v>
      </c>
      <c r="BJ30" s="106">
        <f t="shared" si="22"/>
        <v>0</v>
      </c>
      <c r="BK30" s="106">
        <f t="shared" si="22"/>
        <v>0</v>
      </c>
    </row>
    <row r="31" spans="1:64" s="105" customFormat="1" ht="42" customHeight="1" x14ac:dyDescent="0.25">
      <c r="A31" s="35"/>
      <c r="B31" s="14">
        <v>11001</v>
      </c>
      <c r="C31" s="84" t="s">
        <v>120</v>
      </c>
      <c r="D31" s="40">
        <v>627004.9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15">
        <v>590176.5</v>
      </c>
      <c r="Q31" s="104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4">
        <v>752936.7</v>
      </c>
      <c r="AC31" s="104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4">
        <v>752936.7</v>
      </c>
      <c r="AO31" s="104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4">
        <v>752936.7</v>
      </c>
      <c r="BA31" s="71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</row>
    <row r="32" spans="1:64" ht="25.5" x14ac:dyDescent="0.25">
      <c r="A32" s="249">
        <v>1149</v>
      </c>
      <c r="B32" s="5"/>
      <c r="C32" s="74" t="s">
        <v>82</v>
      </c>
      <c r="D32" s="55">
        <f>D33+D34+D35+D36</f>
        <v>503831.8</v>
      </c>
      <c r="E32" s="55">
        <f t="shared" ref="E32:BK32" si="23">E33+E34+E35+E36</f>
        <v>0</v>
      </c>
      <c r="F32" s="55">
        <f t="shared" si="23"/>
        <v>0</v>
      </c>
      <c r="G32" s="55">
        <f t="shared" ref="G32" si="24">G33+G34+G35+G36</f>
        <v>0</v>
      </c>
      <c r="H32" s="55">
        <f t="shared" si="23"/>
        <v>0</v>
      </c>
      <c r="I32" s="55">
        <f t="shared" ref="I32" si="25">I33+I34+I35+I36</f>
        <v>0</v>
      </c>
      <c r="J32" s="55">
        <f t="shared" si="23"/>
        <v>0</v>
      </c>
      <c r="K32" s="55">
        <f t="shared" si="23"/>
        <v>0</v>
      </c>
      <c r="L32" s="55">
        <f t="shared" ref="L32:M32" si="26">L33+L34+L35+L36</f>
        <v>0</v>
      </c>
      <c r="M32" s="55">
        <f t="shared" si="26"/>
        <v>0</v>
      </c>
      <c r="N32" s="55">
        <f t="shared" si="23"/>
        <v>0</v>
      </c>
      <c r="O32" s="55">
        <f t="shared" si="23"/>
        <v>0</v>
      </c>
      <c r="P32" s="55">
        <f t="shared" si="23"/>
        <v>479635.7</v>
      </c>
      <c r="Q32" s="55">
        <f t="shared" si="23"/>
        <v>0</v>
      </c>
      <c r="R32" s="55">
        <f t="shared" si="23"/>
        <v>0</v>
      </c>
      <c r="S32" s="55">
        <f t="shared" si="23"/>
        <v>0</v>
      </c>
      <c r="T32" s="55">
        <f t="shared" si="23"/>
        <v>0</v>
      </c>
      <c r="U32" s="55">
        <f t="shared" si="23"/>
        <v>0</v>
      </c>
      <c r="V32" s="55">
        <f t="shared" si="23"/>
        <v>0</v>
      </c>
      <c r="W32" s="55">
        <f t="shared" si="23"/>
        <v>0</v>
      </c>
      <c r="X32" s="55">
        <f t="shared" si="23"/>
        <v>0</v>
      </c>
      <c r="Y32" s="55">
        <f t="shared" si="23"/>
        <v>0</v>
      </c>
      <c r="Z32" s="55">
        <f t="shared" ref="Z32:AA32" si="27">Z33+Z34+Z35+Z36</f>
        <v>0</v>
      </c>
      <c r="AA32" s="55">
        <f t="shared" si="27"/>
        <v>0</v>
      </c>
      <c r="AB32" s="55">
        <f t="shared" si="23"/>
        <v>543814.39999999991</v>
      </c>
      <c r="AC32" s="55">
        <f t="shared" si="23"/>
        <v>0</v>
      </c>
      <c r="AD32" s="55">
        <f t="shared" si="23"/>
        <v>0</v>
      </c>
      <c r="AE32" s="55">
        <f t="shared" ref="AE32" si="28">AE33+AE34+AE35+AE36</f>
        <v>0</v>
      </c>
      <c r="AF32" s="55">
        <f t="shared" si="23"/>
        <v>0</v>
      </c>
      <c r="AG32" s="55">
        <f t="shared" ref="AG32" si="29">AG33+AG34+AG35+AG36</f>
        <v>0</v>
      </c>
      <c r="AH32" s="55">
        <f t="shared" si="23"/>
        <v>0</v>
      </c>
      <c r="AI32" s="55">
        <f t="shared" si="23"/>
        <v>0</v>
      </c>
      <c r="AJ32" s="55">
        <f t="shared" si="23"/>
        <v>0</v>
      </c>
      <c r="AK32" s="55">
        <f t="shared" si="23"/>
        <v>0</v>
      </c>
      <c r="AL32" s="55">
        <f t="shared" si="23"/>
        <v>0</v>
      </c>
      <c r="AM32" s="55">
        <f t="shared" si="23"/>
        <v>0</v>
      </c>
      <c r="AN32" s="55">
        <f t="shared" si="23"/>
        <v>543814.39999999991</v>
      </c>
      <c r="AO32" s="55">
        <f t="shared" si="23"/>
        <v>0</v>
      </c>
      <c r="AP32" s="55">
        <f t="shared" si="23"/>
        <v>0</v>
      </c>
      <c r="AQ32" s="55">
        <f t="shared" si="23"/>
        <v>0</v>
      </c>
      <c r="AR32" s="55">
        <f t="shared" si="23"/>
        <v>0</v>
      </c>
      <c r="AS32" s="55">
        <f t="shared" si="23"/>
        <v>0</v>
      </c>
      <c r="AT32" s="55">
        <f t="shared" si="23"/>
        <v>0</v>
      </c>
      <c r="AU32" s="55">
        <f t="shared" si="23"/>
        <v>0</v>
      </c>
      <c r="AV32" s="55">
        <f t="shared" si="23"/>
        <v>0</v>
      </c>
      <c r="AW32" s="55">
        <f t="shared" si="23"/>
        <v>0</v>
      </c>
      <c r="AX32" s="55">
        <f t="shared" ref="AX32:AY32" si="30">AX33+AX34+AX35+AX36</f>
        <v>0</v>
      </c>
      <c r="AY32" s="55">
        <f t="shared" si="30"/>
        <v>0</v>
      </c>
      <c r="AZ32" s="55">
        <f t="shared" si="23"/>
        <v>543814.39999999991</v>
      </c>
      <c r="BA32" s="55">
        <f t="shared" si="23"/>
        <v>0</v>
      </c>
      <c r="BB32" s="55">
        <f t="shared" ref="BB32" si="31">BB33+BB34+BB35+BB36</f>
        <v>0</v>
      </c>
      <c r="BC32" s="55">
        <f t="shared" si="23"/>
        <v>0</v>
      </c>
      <c r="BD32" s="55">
        <f t="shared" si="23"/>
        <v>0</v>
      </c>
      <c r="BE32" s="55">
        <f t="shared" ref="BE32" si="32">BE33+BE34+BE35+BE36</f>
        <v>0</v>
      </c>
      <c r="BF32" s="55">
        <f t="shared" si="23"/>
        <v>0</v>
      </c>
      <c r="BG32" s="55">
        <f t="shared" si="23"/>
        <v>0</v>
      </c>
      <c r="BH32" s="55">
        <f t="shared" si="23"/>
        <v>0</v>
      </c>
      <c r="BI32" s="55">
        <f t="shared" si="23"/>
        <v>0</v>
      </c>
      <c r="BJ32" s="55">
        <f t="shared" si="23"/>
        <v>0</v>
      </c>
      <c r="BK32" s="55">
        <f t="shared" si="23"/>
        <v>0</v>
      </c>
    </row>
    <row r="33" spans="1:63" x14ac:dyDescent="0.25">
      <c r="A33" s="249"/>
      <c r="B33" s="5">
        <v>11001</v>
      </c>
      <c r="C33" s="95" t="s">
        <v>83</v>
      </c>
      <c r="D33" s="41">
        <v>197652</v>
      </c>
      <c r="E33" s="38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15">
        <v>197652</v>
      </c>
      <c r="Q33" s="50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0">
        <v>207567.8</v>
      </c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0">
        <v>207567.8</v>
      </c>
      <c r="AO33" s="50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0">
        <v>207567.8</v>
      </c>
      <c r="BA33" s="57"/>
      <c r="BB33" s="51"/>
      <c r="BC33" s="51"/>
      <c r="BD33" s="51"/>
      <c r="BE33" s="51"/>
      <c r="BF33" s="51"/>
      <c r="BG33" s="51"/>
      <c r="BH33" s="51"/>
      <c r="BI33" s="51"/>
      <c r="BJ33" s="51"/>
      <c r="BK33" s="51"/>
    </row>
    <row r="34" spans="1:63" ht="80.25" customHeight="1" x14ac:dyDescent="0.25">
      <c r="A34" s="249"/>
      <c r="B34" s="5">
        <v>11002</v>
      </c>
      <c r="C34" s="93" t="s">
        <v>84</v>
      </c>
      <c r="D34" s="121">
        <v>245077.7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216">
        <v>237537.7</v>
      </c>
      <c r="Q34" s="40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>
        <v>269577.59999999998</v>
      </c>
      <c r="AC34" s="40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0">
        <v>269577.59999999998</v>
      </c>
      <c r="AO34" s="40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40">
        <v>269577.59999999998</v>
      </c>
      <c r="BA34" s="41"/>
      <c r="BB34" s="39"/>
      <c r="BC34" s="39"/>
      <c r="BD34" s="39"/>
      <c r="BE34" s="39"/>
      <c r="BF34" s="39"/>
      <c r="BG34" s="39"/>
      <c r="BH34" s="39"/>
      <c r="BI34" s="39"/>
      <c r="BJ34" s="39"/>
      <c r="BK34" s="39"/>
    </row>
    <row r="35" spans="1:63" ht="25.5" x14ac:dyDescent="0.25">
      <c r="A35" s="249"/>
      <c r="B35" s="5">
        <v>12001</v>
      </c>
      <c r="C35" s="96" t="s">
        <v>85</v>
      </c>
      <c r="D35" s="38">
        <v>61102.1</v>
      </c>
      <c r="E35" s="38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216">
        <v>44446</v>
      </c>
      <c r="Q35" s="50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40">
        <v>66669</v>
      </c>
      <c r="AC35" s="50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0">
        <v>66669</v>
      </c>
      <c r="AO35" s="50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40">
        <v>66669</v>
      </c>
      <c r="BA35" s="57"/>
      <c r="BB35" s="51"/>
      <c r="BC35" s="51"/>
      <c r="BD35" s="51"/>
      <c r="BE35" s="51"/>
      <c r="BF35" s="51"/>
      <c r="BG35" s="51"/>
      <c r="BH35" s="51"/>
      <c r="BI35" s="51"/>
      <c r="BJ35" s="51"/>
      <c r="BK35" s="51"/>
    </row>
    <row r="36" spans="1:63" x14ac:dyDescent="0.25">
      <c r="A36" s="249"/>
      <c r="B36" s="5"/>
      <c r="C36" s="96"/>
      <c r="D36" s="38"/>
      <c r="E36" s="38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40"/>
      <c r="Q36" s="40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0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0"/>
      <c r="AO36" s="4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40"/>
      <c r="BA36" s="41"/>
      <c r="BB36" s="39"/>
      <c r="BC36" s="39"/>
      <c r="BD36" s="39"/>
      <c r="BE36" s="39"/>
      <c r="BF36" s="39"/>
      <c r="BG36" s="39"/>
      <c r="BH36" s="39"/>
      <c r="BI36" s="39"/>
      <c r="BJ36" s="39"/>
      <c r="BK36" s="39"/>
    </row>
    <row r="37" spans="1:63" x14ac:dyDescent="0.25">
      <c r="A37" s="244">
        <v>1182</v>
      </c>
      <c r="B37" s="5"/>
      <c r="C37" s="54" t="s">
        <v>86</v>
      </c>
      <c r="D37" s="55">
        <f>D38+D39</f>
        <v>2729943.5</v>
      </c>
      <c r="E37" s="55">
        <f t="shared" ref="E37:BK37" si="33">E38+E39</f>
        <v>2316247.4</v>
      </c>
      <c r="F37" s="55">
        <f t="shared" si="33"/>
        <v>34641.800000000003</v>
      </c>
      <c r="G37" s="55">
        <f t="shared" si="33"/>
        <v>49812.1</v>
      </c>
      <c r="H37" s="55">
        <f t="shared" si="33"/>
        <v>53816</v>
      </c>
      <c r="I37" s="55">
        <f t="shared" si="33"/>
        <v>44792.3</v>
      </c>
      <c r="J37" s="55">
        <f t="shared" si="33"/>
        <v>51165.8</v>
      </c>
      <c r="K37" s="55">
        <f t="shared" si="33"/>
        <v>50149.9</v>
      </c>
      <c r="L37" s="55">
        <f t="shared" si="33"/>
        <v>41929.300000000003</v>
      </c>
      <c r="M37" s="55">
        <f t="shared" si="33"/>
        <v>44828.800000000003</v>
      </c>
      <c r="N37" s="55">
        <f t="shared" si="33"/>
        <v>18756</v>
      </c>
      <c r="O37" s="55">
        <f t="shared" si="33"/>
        <v>23804.1</v>
      </c>
      <c r="P37" s="55">
        <f t="shared" si="33"/>
        <v>2858729.7</v>
      </c>
      <c r="Q37" s="55">
        <f t="shared" si="33"/>
        <v>2385835.4</v>
      </c>
      <c r="R37" s="55">
        <f t="shared" si="33"/>
        <v>36448.199999999997</v>
      </c>
      <c r="S37" s="55">
        <f t="shared" si="33"/>
        <v>51181.9</v>
      </c>
      <c r="T37" s="55">
        <f t="shared" si="33"/>
        <v>56381.8</v>
      </c>
      <c r="U37" s="55">
        <f t="shared" si="33"/>
        <v>45892.5</v>
      </c>
      <c r="V37" s="55">
        <f t="shared" si="33"/>
        <v>58116.800000000003</v>
      </c>
      <c r="W37" s="55">
        <f t="shared" si="33"/>
        <v>51459.9</v>
      </c>
      <c r="X37" s="55">
        <f t="shared" si="33"/>
        <v>44792.3</v>
      </c>
      <c r="Y37" s="55">
        <f t="shared" si="33"/>
        <v>45020.800000000003</v>
      </c>
      <c r="Z37" s="55">
        <f t="shared" si="33"/>
        <v>19576</v>
      </c>
      <c r="AA37" s="55">
        <f t="shared" si="33"/>
        <v>24024.1</v>
      </c>
      <c r="AB37" s="55">
        <f t="shared" si="33"/>
        <v>3047853.1</v>
      </c>
      <c r="AC37" s="55">
        <f t="shared" si="33"/>
        <v>2499231.7999999998</v>
      </c>
      <c r="AD37" s="55">
        <f t="shared" si="33"/>
        <v>36448.199999999997</v>
      </c>
      <c r="AE37" s="55">
        <f t="shared" si="33"/>
        <v>53013.9</v>
      </c>
      <c r="AF37" s="55">
        <f t="shared" si="33"/>
        <v>57431.9</v>
      </c>
      <c r="AG37" s="55">
        <f t="shared" si="33"/>
        <v>46922.5</v>
      </c>
      <c r="AH37" s="55">
        <f t="shared" si="33"/>
        <v>57996.800000000003</v>
      </c>
      <c r="AI37" s="55">
        <f t="shared" si="33"/>
        <v>52519.9</v>
      </c>
      <c r="AJ37" s="55">
        <f t="shared" si="33"/>
        <v>44999.3</v>
      </c>
      <c r="AK37" s="55">
        <f t="shared" si="33"/>
        <v>44987.8</v>
      </c>
      <c r="AL37" s="55">
        <f t="shared" si="33"/>
        <v>19968</v>
      </c>
      <c r="AM37" s="55">
        <f t="shared" si="33"/>
        <v>24333</v>
      </c>
      <c r="AN37" s="55">
        <f t="shared" si="33"/>
        <v>3096736.7</v>
      </c>
      <c r="AO37" s="55">
        <f t="shared" si="33"/>
        <v>2542374.7000000002</v>
      </c>
      <c r="AP37" s="55">
        <f t="shared" si="33"/>
        <v>36949.199999999997</v>
      </c>
      <c r="AQ37" s="55">
        <f t="shared" si="33"/>
        <v>53789</v>
      </c>
      <c r="AR37" s="55">
        <f t="shared" si="33"/>
        <v>58011.8</v>
      </c>
      <c r="AS37" s="55">
        <f t="shared" si="33"/>
        <v>47982</v>
      </c>
      <c r="AT37" s="55">
        <f t="shared" si="33"/>
        <v>58585</v>
      </c>
      <c r="AU37" s="55">
        <f t="shared" si="33"/>
        <v>53014</v>
      </c>
      <c r="AV37" s="55">
        <f t="shared" si="33"/>
        <v>45698</v>
      </c>
      <c r="AW37" s="55">
        <f t="shared" si="33"/>
        <v>46032</v>
      </c>
      <c r="AX37" s="55">
        <f t="shared" si="33"/>
        <v>19968</v>
      </c>
      <c r="AY37" s="55">
        <f t="shared" si="33"/>
        <v>24333</v>
      </c>
      <c r="AZ37" s="55">
        <f t="shared" si="33"/>
        <v>3125558.8</v>
      </c>
      <c r="BA37" s="55">
        <f t="shared" si="33"/>
        <v>2565230.7999999998</v>
      </c>
      <c r="BB37" s="55">
        <f t="shared" si="33"/>
        <v>38019</v>
      </c>
      <c r="BC37" s="55">
        <f t="shared" si="33"/>
        <v>54047</v>
      </c>
      <c r="BD37" s="55">
        <f t="shared" si="33"/>
        <v>58189</v>
      </c>
      <c r="BE37" s="55">
        <f t="shared" si="33"/>
        <v>48053</v>
      </c>
      <c r="BF37" s="55">
        <f t="shared" si="33"/>
        <v>59078</v>
      </c>
      <c r="BG37" s="55">
        <f t="shared" si="33"/>
        <v>54011</v>
      </c>
      <c r="BH37" s="55">
        <f t="shared" si="33"/>
        <v>46185</v>
      </c>
      <c r="BI37" s="55">
        <f t="shared" si="33"/>
        <v>47044</v>
      </c>
      <c r="BJ37" s="55">
        <f t="shared" si="33"/>
        <v>20088</v>
      </c>
      <c r="BK37" s="55">
        <f t="shared" si="33"/>
        <v>25614</v>
      </c>
    </row>
    <row r="38" spans="1:63" ht="25.5" x14ac:dyDescent="0.25">
      <c r="A38" s="245"/>
      <c r="B38" s="5">
        <v>11001</v>
      </c>
      <c r="C38" s="122" t="s">
        <v>87</v>
      </c>
      <c r="D38" s="38">
        <v>2729943.5</v>
      </c>
      <c r="E38" s="72">
        <v>2316247.4</v>
      </c>
      <c r="F38" s="72">
        <v>34641.800000000003</v>
      </c>
      <c r="G38" s="72">
        <v>49812.1</v>
      </c>
      <c r="H38" s="72">
        <v>53816</v>
      </c>
      <c r="I38" s="72">
        <v>44792.3</v>
      </c>
      <c r="J38" s="73">
        <v>51165.8</v>
      </c>
      <c r="K38" s="72">
        <v>50149.9</v>
      </c>
      <c r="L38" s="72">
        <v>41929.300000000003</v>
      </c>
      <c r="M38" s="72">
        <v>44828.800000000003</v>
      </c>
      <c r="N38" s="72">
        <v>18756</v>
      </c>
      <c r="O38" s="72">
        <v>23804.1</v>
      </c>
      <c r="P38" s="40">
        <v>2818729.7</v>
      </c>
      <c r="Q38" s="72">
        <v>2385835.4</v>
      </c>
      <c r="R38" s="72">
        <v>36448.199999999997</v>
      </c>
      <c r="S38" s="72">
        <v>51181.9</v>
      </c>
      <c r="T38" s="72">
        <v>56381.8</v>
      </c>
      <c r="U38" s="72">
        <v>45892.5</v>
      </c>
      <c r="V38" s="72">
        <v>58116.800000000003</v>
      </c>
      <c r="W38" s="72">
        <v>51459.9</v>
      </c>
      <c r="X38" s="72">
        <v>44792.3</v>
      </c>
      <c r="Y38" s="72">
        <v>45020.800000000003</v>
      </c>
      <c r="Z38" s="72">
        <v>19576</v>
      </c>
      <c r="AA38" s="72">
        <v>24024.1</v>
      </c>
      <c r="AB38" s="40">
        <v>2937853.1</v>
      </c>
      <c r="AC38" s="72">
        <v>2499231.7999999998</v>
      </c>
      <c r="AD38" s="72">
        <v>36448.199999999997</v>
      </c>
      <c r="AE38" s="72">
        <v>53013.9</v>
      </c>
      <c r="AF38" s="72">
        <v>57431.9</v>
      </c>
      <c r="AG38" s="72">
        <v>46922.5</v>
      </c>
      <c r="AH38" s="72">
        <v>57996.800000000003</v>
      </c>
      <c r="AI38" s="72">
        <v>52519.9</v>
      </c>
      <c r="AJ38" s="72">
        <v>44999.3</v>
      </c>
      <c r="AK38" s="72">
        <v>44987.8</v>
      </c>
      <c r="AL38" s="72">
        <v>19968</v>
      </c>
      <c r="AM38" s="72">
        <v>24333</v>
      </c>
      <c r="AN38" s="40">
        <v>2986736.7</v>
      </c>
      <c r="AO38" s="72">
        <v>2542374.7000000002</v>
      </c>
      <c r="AP38" s="72">
        <v>36949.199999999997</v>
      </c>
      <c r="AQ38" s="72">
        <v>53789</v>
      </c>
      <c r="AR38" s="72">
        <v>58011.8</v>
      </c>
      <c r="AS38" s="72">
        <v>47982</v>
      </c>
      <c r="AT38" s="72">
        <v>58585</v>
      </c>
      <c r="AU38" s="72">
        <v>53014</v>
      </c>
      <c r="AV38" s="72">
        <v>45698</v>
      </c>
      <c r="AW38" s="72">
        <v>46032</v>
      </c>
      <c r="AX38" s="72">
        <v>19968</v>
      </c>
      <c r="AY38" s="72">
        <v>24333</v>
      </c>
      <c r="AZ38" s="59">
        <v>3015558.8</v>
      </c>
      <c r="BA38" s="73">
        <v>2565230.7999999998</v>
      </c>
      <c r="BB38" s="73">
        <v>38019</v>
      </c>
      <c r="BC38" s="73">
        <v>54047</v>
      </c>
      <c r="BD38" s="73">
        <v>58189</v>
      </c>
      <c r="BE38" s="73">
        <v>48053</v>
      </c>
      <c r="BF38" s="73">
        <v>59078</v>
      </c>
      <c r="BG38" s="73">
        <v>54011</v>
      </c>
      <c r="BH38" s="73">
        <v>46185</v>
      </c>
      <c r="BI38" s="73">
        <v>47044</v>
      </c>
      <c r="BJ38" s="73">
        <v>20088</v>
      </c>
      <c r="BK38" s="73">
        <v>25614</v>
      </c>
    </row>
    <row r="39" spans="1:63" ht="25.5" x14ac:dyDescent="0.25">
      <c r="A39" s="246"/>
      <c r="B39" s="5">
        <v>31001</v>
      </c>
      <c r="C39" s="123" t="s">
        <v>88</v>
      </c>
      <c r="D39" s="6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40">
        <v>40000</v>
      </c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40">
        <v>110000</v>
      </c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40">
        <v>110000</v>
      </c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40">
        <v>110000</v>
      </c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</row>
    <row r="40" spans="1:63" ht="27" customHeight="1" x14ac:dyDescent="0.25">
      <c r="A40" s="110">
        <v>1228</v>
      </c>
      <c r="B40" s="14"/>
      <c r="C40" s="124" t="s">
        <v>133</v>
      </c>
      <c r="D40" s="106">
        <f>D42</f>
        <v>0</v>
      </c>
      <c r="E40" s="106">
        <f t="shared" ref="E40:BK40" si="34">E42</f>
        <v>0</v>
      </c>
      <c r="F40" s="106">
        <f t="shared" si="34"/>
        <v>0</v>
      </c>
      <c r="G40" s="106">
        <f t="shared" si="34"/>
        <v>0</v>
      </c>
      <c r="H40" s="106">
        <f t="shared" si="34"/>
        <v>0</v>
      </c>
      <c r="I40" s="106">
        <f t="shared" si="34"/>
        <v>0</v>
      </c>
      <c r="J40" s="106">
        <f t="shared" si="34"/>
        <v>0</v>
      </c>
      <c r="K40" s="106">
        <f t="shared" si="34"/>
        <v>0</v>
      </c>
      <c r="L40" s="106">
        <f t="shared" si="34"/>
        <v>0</v>
      </c>
      <c r="M40" s="106">
        <f t="shared" si="34"/>
        <v>0</v>
      </c>
      <c r="N40" s="106">
        <f t="shared" si="34"/>
        <v>0</v>
      </c>
      <c r="O40" s="106">
        <f t="shared" si="34"/>
        <v>0</v>
      </c>
      <c r="P40" s="106">
        <f>P42+P41</f>
        <v>1500000</v>
      </c>
      <c r="Q40" s="106">
        <f t="shared" si="34"/>
        <v>500000</v>
      </c>
      <c r="R40" s="106">
        <f t="shared" si="34"/>
        <v>0</v>
      </c>
      <c r="S40" s="106">
        <f t="shared" si="34"/>
        <v>0</v>
      </c>
      <c r="T40" s="106">
        <f t="shared" si="34"/>
        <v>0</v>
      </c>
      <c r="U40" s="106">
        <f t="shared" si="34"/>
        <v>0</v>
      </c>
      <c r="V40" s="106">
        <f t="shared" si="34"/>
        <v>0</v>
      </c>
      <c r="W40" s="106">
        <f t="shared" si="34"/>
        <v>0</v>
      </c>
      <c r="X40" s="106">
        <f t="shared" si="34"/>
        <v>0</v>
      </c>
      <c r="Y40" s="106">
        <f t="shared" si="34"/>
        <v>0</v>
      </c>
      <c r="Z40" s="106">
        <f t="shared" si="34"/>
        <v>0</v>
      </c>
      <c r="AA40" s="106">
        <f t="shared" si="34"/>
        <v>0</v>
      </c>
      <c r="AB40" s="106">
        <f>AB42+AB41</f>
        <v>2000000</v>
      </c>
      <c r="AC40" s="106">
        <f t="shared" si="34"/>
        <v>1200000</v>
      </c>
      <c r="AD40" s="106">
        <f t="shared" si="34"/>
        <v>0</v>
      </c>
      <c r="AE40" s="106">
        <f t="shared" si="34"/>
        <v>0</v>
      </c>
      <c r="AF40" s="106">
        <f t="shared" si="34"/>
        <v>0</v>
      </c>
      <c r="AG40" s="106">
        <f t="shared" si="34"/>
        <v>0</v>
      </c>
      <c r="AH40" s="106">
        <f t="shared" si="34"/>
        <v>0</v>
      </c>
      <c r="AI40" s="106">
        <f t="shared" si="34"/>
        <v>0</v>
      </c>
      <c r="AJ40" s="106">
        <f t="shared" si="34"/>
        <v>0</v>
      </c>
      <c r="AK40" s="106">
        <f t="shared" si="34"/>
        <v>0</v>
      </c>
      <c r="AL40" s="106">
        <f t="shared" si="34"/>
        <v>0</v>
      </c>
      <c r="AM40" s="106">
        <f t="shared" si="34"/>
        <v>0</v>
      </c>
      <c r="AN40" s="106">
        <f>AN42+AN41</f>
        <v>2900000</v>
      </c>
      <c r="AO40" s="106">
        <f>AO42+AO41</f>
        <v>2900000</v>
      </c>
      <c r="AP40" s="106">
        <f t="shared" si="34"/>
        <v>0</v>
      </c>
      <c r="AQ40" s="106">
        <f t="shared" si="34"/>
        <v>0</v>
      </c>
      <c r="AR40" s="106">
        <f t="shared" si="34"/>
        <v>0</v>
      </c>
      <c r="AS40" s="106">
        <f t="shared" si="34"/>
        <v>0</v>
      </c>
      <c r="AT40" s="106">
        <f t="shared" si="34"/>
        <v>0</v>
      </c>
      <c r="AU40" s="106">
        <f t="shared" si="34"/>
        <v>0</v>
      </c>
      <c r="AV40" s="106">
        <f t="shared" si="34"/>
        <v>0</v>
      </c>
      <c r="AW40" s="106">
        <f t="shared" si="34"/>
        <v>0</v>
      </c>
      <c r="AX40" s="106">
        <f t="shared" si="34"/>
        <v>0</v>
      </c>
      <c r="AY40" s="106">
        <f t="shared" si="34"/>
        <v>0</v>
      </c>
      <c r="AZ40" s="106">
        <f t="shared" si="34"/>
        <v>1400000</v>
      </c>
      <c r="BA40" s="106">
        <f t="shared" si="34"/>
        <v>1400000</v>
      </c>
      <c r="BB40" s="106">
        <f t="shared" si="34"/>
        <v>0</v>
      </c>
      <c r="BC40" s="106">
        <f t="shared" si="34"/>
        <v>0</v>
      </c>
      <c r="BD40" s="106">
        <f t="shared" si="34"/>
        <v>0</v>
      </c>
      <c r="BE40" s="106">
        <f t="shared" si="34"/>
        <v>0</v>
      </c>
      <c r="BF40" s="106">
        <f t="shared" si="34"/>
        <v>0</v>
      </c>
      <c r="BG40" s="106">
        <f t="shared" si="34"/>
        <v>0</v>
      </c>
      <c r="BH40" s="106">
        <f t="shared" si="34"/>
        <v>0</v>
      </c>
      <c r="BI40" s="106">
        <f t="shared" si="34"/>
        <v>0</v>
      </c>
      <c r="BJ40" s="106">
        <f t="shared" si="34"/>
        <v>0</v>
      </c>
      <c r="BK40" s="106">
        <f t="shared" si="34"/>
        <v>0</v>
      </c>
    </row>
    <row r="41" spans="1:63" ht="13.5" x14ac:dyDescent="0.25">
      <c r="A41" s="177"/>
      <c r="B41" s="5">
        <v>31002</v>
      </c>
      <c r="C41" s="124" t="s">
        <v>132</v>
      </c>
      <c r="D41" s="94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15">
        <v>1000000</v>
      </c>
      <c r="Q41" s="104">
        <v>1000000</v>
      </c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>
        <v>1000000</v>
      </c>
      <c r="AC41" s="104">
        <v>1500000</v>
      </c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4">
        <v>1500000</v>
      </c>
      <c r="AO41" s="104">
        <v>1500000</v>
      </c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71">
        <v>0</v>
      </c>
      <c r="BA41" s="71">
        <v>0</v>
      </c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</row>
    <row r="42" spans="1:63" ht="13.5" x14ac:dyDescent="0.25">
      <c r="A42" s="110"/>
      <c r="B42" s="5">
        <v>31002</v>
      </c>
      <c r="C42" s="124" t="s">
        <v>132</v>
      </c>
      <c r="D42" s="94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15">
        <v>500000</v>
      </c>
      <c r="Q42" s="104">
        <v>500000</v>
      </c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>
        <v>1000000</v>
      </c>
      <c r="AC42" s="104">
        <v>1200000</v>
      </c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4">
        <v>1400000</v>
      </c>
      <c r="AO42" s="104">
        <v>1400000</v>
      </c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71">
        <v>1400000</v>
      </c>
      <c r="BA42" s="71">
        <v>1400000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</row>
    <row r="43" spans="1:63" ht="28.5" customHeight="1" x14ac:dyDescent="0.25">
      <c r="A43" s="203">
        <v>1080</v>
      </c>
      <c r="B43" s="14"/>
      <c r="C43" s="124" t="s">
        <v>133</v>
      </c>
      <c r="D43" s="106">
        <f>D44+D45+D47</f>
        <v>219862.3</v>
      </c>
      <c r="E43" s="106">
        <f t="shared" ref="E43:BK43" si="35">E44+E45+E47</f>
        <v>0</v>
      </c>
      <c r="F43" s="106">
        <f t="shared" si="35"/>
        <v>0</v>
      </c>
      <c r="G43" s="106">
        <f t="shared" si="35"/>
        <v>0</v>
      </c>
      <c r="H43" s="106">
        <f t="shared" si="35"/>
        <v>0</v>
      </c>
      <c r="I43" s="106">
        <f t="shared" si="35"/>
        <v>0</v>
      </c>
      <c r="J43" s="106">
        <f t="shared" si="35"/>
        <v>0</v>
      </c>
      <c r="K43" s="106">
        <f t="shared" si="35"/>
        <v>0</v>
      </c>
      <c r="L43" s="106">
        <f t="shared" si="35"/>
        <v>0</v>
      </c>
      <c r="M43" s="106">
        <f t="shared" si="35"/>
        <v>0</v>
      </c>
      <c r="N43" s="106">
        <f t="shared" si="35"/>
        <v>0</v>
      </c>
      <c r="O43" s="106">
        <f t="shared" si="35"/>
        <v>0</v>
      </c>
      <c r="P43" s="106">
        <f t="shared" si="35"/>
        <v>0</v>
      </c>
      <c r="Q43" s="106">
        <f t="shared" si="35"/>
        <v>0</v>
      </c>
      <c r="R43" s="106">
        <f t="shared" si="35"/>
        <v>0</v>
      </c>
      <c r="S43" s="106">
        <f t="shared" si="35"/>
        <v>0</v>
      </c>
      <c r="T43" s="106">
        <f t="shared" si="35"/>
        <v>0</v>
      </c>
      <c r="U43" s="106">
        <f t="shared" si="35"/>
        <v>0</v>
      </c>
      <c r="V43" s="106">
        <f t="shared" si="35"/>
        <v>0</v>
      </c>
      <c r="W43" s="106">
        <f t="shared" si="35"/>
        <v>0</v>
      </c>
      <c r="X43" s="106">
        <f t="shared" si="35"/>
        <v>0</v>
      </c>
      <c r="Y43" s="106">
        <f t="shared" si="35"/>
        <v>0</v>
      </c>
      <c r="Z43" s="106">
        <f t="shared" si="35"/>
        <v>0</v>
      </c>
      <c r="AA43" s="106">
        <f t="shared" si="35"/>
        <v>0</v>
      </c>
      <c r="AB43" s="106">
        <f t="shared" si="35"/>
        <v>0</v>
      </c>
      <c r="AC43" s="106">
        <f t="shared" si="35"/>
        <v>0</v>
      </c>
      <c r="AD43" s="106">
        <f t="shared" si="35"/>
        <v>0</v>
      </c>
      <c r="AE43" s="106">
        <f t="shared" si="35"/>
        <v>0</v>
      </c>
      <c r="AF43" s="106">
        <f t="shared" si="35"/>
        <v>0</v>
      </c>
      <c r="AG43" s="106">
        <f t="shared" si="35"/>
        <v>0</v>
      </c>
      <c r="AH43" s="106">
        <f t="shared" si="35"/>
        <v>0</v>
      </c>
      <c r="AI43" s="106">
        <f t="shared" si="35"/>
        <v>0</v>
      </c>
      <c r="AJ43" s="106">
        <f t="shared" si="35"/>
        <v>0</v>
      </c>
      <c r="AK43" s="106">
        <f t="shared" si="35"/>
        <v>0</v>
      </c>
      <c r="AL43" s="106">
        <f t="shared" si="35"/>
        <v>0</v>
      </c>
      <c r="AM43" s="106">
        <f t="shared" si="35"/>
        <v>0</v>
      </c>
      <c r="AN43" s="106">
        <f t="shared" si="35"/>
        <v>0</v>
      </c>
      <c r="AO43" s="106">
        <f t="shared" si="35"/>
        <v>0</v>
      </c>
      <c r="AP43" s="106">
        <f t="shared" si="35"/>
        <v>0</v>
      </c>
      <c r="AQ43" s="106">
        <f t="shared" si="35"/>
        <v>0</v>
      </c>
      <c r="AR43" s="106">
        <f t="shared" si="35"/>
        <v>0</v>
      </c>
      <c r="AS43" s="106">
        <f t="shared" si="35"/>
        <v>0</v>
      </c>
      <c r="AT43" s="106">
        <f t="shared" si="35"/>
        <v>0</v>
      </c>
      <c r="AU43" s="106">
        <f t="shared" si="35"/>
        <v>0</v>
      </c>
      <c r="AV43" s="106">
        <f t="shared" si="35"/>
        <v>0</v>
      </c>
      <c r="AW43" s="106">
        <f t="shared" si="35"/>
        <v>0</v>
      </c>
      <c r="AX43" s="106">
        <f t="shared" si="35"/>
        <v>0</v>
      </c>
      <c r="AY43" s="106">
        <f t="shared" si="35"/>
        <v>0</v>
      </c>
      <c r="AZ43" s="106">
        <f t="shared" si="35"/>
        <v>0</v>
      </c>
      <c r="BA43" s="106">
        <f t="shared" si="35"/>
        <v>0</v>
      </c>
      <c r="BB43" s="106">
        <f t="shared" si="35"/>
        <v>0</v>
      </c>
      <c r="BC43" s="106">
        <f t="shared" si="35"/>
        <v>0</v>
      </c>
      <c r="BD43" s="106">
        <f t="shared" si="35"/>
        <v>0</v>
      </c>
      <c r="BE43" s="106">
        <f t="shared" si="35"/>
        <v>0</v>
      </c>
      <c r="BF43" s="106">
        <f t="shared" si="35"/>
        <v>0</v>
      </c>
      <c r="BG43" s="106">
        <f t="shared" si="35"/>
        <v>0</v>
      </c>
      <c r="BH43" s="106">
        <f t="shared" si="35"/>
        <v>0</v>
      </c>
      <c r="BI43" s="106">
        <f t="shared" si="35"/>
        <v>0</v>
      </c>
      <c r="BJ43" s="106">
        <f t="shared" si="35"/>
        <v>0</v>
      </c>
      <c r="BK43" s="106">
        <f t="shared" si="35"/>
        <v>0</v>
      </c>
    </row>
    <row r="44" spans="1:63" ht="40.5" customHeight="1" x14ac:dyDescent="0.25">
      <c r="A44" s="204"/>
      <c r="B44" s="125">
        <v>11001</v>
      </c>
      <c r="C44" s="124" t="s">
        <v>151</v>
      </c>
      <c r="D44" s="94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15"/>
      <c r="Q44" s="104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  <c r="AC44" s="104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4"/>
      <c r="AO44" s="104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71"/>
      <c r="BA44" s="71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</row>
    <row r="45" spans="1:63" ht="38.25" x14ac:dyDescent="0.25">
      <c r="A45" s="204"/>
      <c r="B45" s="125">
        <v>11019</v>
      </c>
      <c r="C45" s="124" t="s">
        <v>150</v>
      </c>
      <c r="D45" s="94">
        <v>87730.3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15"/>
      <c r="Q45" s="104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104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4"/>
      <c r="AO45" s="104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71"/>
      <c r="BA45" s="71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</row>
    <row r="46" spans="1:63" ht="45" customHeight="1" x14ac:dyDescent="0.25">
      <c r="A46" s="200"/>
      <c r="B46" s="8">
        <v>11020</v>
      </c>
      <c r="C46" s="124" t="s">
        <v>149</v>
      </c>
      <c r="D46" s="94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15"/>
      <c r="Q46" s="104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104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4"/>
      <c r="AO46" s="104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71"/>
      <c r="BA46" s="71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</row>
    <row r="47" spans="1:63" ht="25.5" x14ac:dyDescent="0.25">
      <c r="A47" s="200"/>
      <c r="B47" s="8">
        <v>31001</v>
      </c>
      <c r="C47" s="124" t="s">
        <v>148</v>
      </c>
      <c r="D47" s="94">
        <v>132132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15"/>
      <c r="Q47" s="104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104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4"/>
      <c r="AO47" s="104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71"/>
      <c r="BA47" s="71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</row>
    <row r="49" spans="4:63" x14ac:dyDescent="0.25">
      <c r="D49" s="232">
        <f>D4+D10+D12+D16+D27+D30+D32+D37+D40+D43</f>
        <v>19990487</v>
      </c>
      <c r="P49" s="133">
        <f>P4+P10+P12+P16+P27+P30+P32+P37+P40+P43</f>
        <v>23834340.399999999</v>
      </c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>
        <f t="shared" ref="AB49:AZ49" si="36">AB4+AB10+AB12+AB16+AB27+AB30+AB32+AB37+AB40+AB43</f>
        <v>26751092.300000001</v>
      </c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>
        <f t="shared" si="36"/>
        <v>30888780.5</v>
      </c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>
        <f t="shared" si="36"/>
        <v>29708051.100000001</v>
      </c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</row>
  </sheetData>
  <mergeCells count="14">
    <mergeCell ref="A32:A36"/>
    <mergeCell ref="A37:A39"/>
    <mergeCell ref="AZ2:BK2"/>
    <mergeCell ref="AB2:AM2"/>
    <mergeCell ref="AN2:AY2"/>
    <mergeCell ref="A10:A11"/>
    <mergeCell ref="A4:A9"/>
    <mergeCell ref="A2:B3"/>
    <mergeCell ref="C2:C3"/>
    <mergeCell ref="D2:O2"/>
    <mergeCell ref="P2:Y2"/>
    <mergeCell ref="A12:A15"/>
    <mergeCell ref="A16:A24"/>
    <mergeCell ref="A27:A2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topLeftCell="A52" workbookViewId="0">
      <selection activeCell="F69" sqref="F69:H71"/>
    </sheetView>
  </sheetViews>
  <sheetFormatPr defaultColWidth="9.140625" defaultRowHeight="13.5" x14ac:dyDescent="0.25"/>
  <cols>
    <col min="1" max="4" width="9.140625" style="12"/>
    <col min="5" max="5" width="34.85546875" style="12" customWidth="1"/>
    <col min="6" max="6" width="13.140625" style="148" bestFit="1" customWidth="1"/>
    <col min="7" max="7" width="13.5703125" style="148" customWidth="1"/>
    <col min="8" max="8" width="14.7109375" style="148" customWidth="1"/>
    <col min="9" max="9" width="11.42578125" style="148" customWidth="1"/>
    <col min="10" max="10" width="10.140625" style="148" customWidth="1"/>
    <col min="11" max="11" width="12.28515625" style="148" customWidth="1"/>
    <col min="12" max="12" width="14" style="148" customWidth="1"/>
    <col min="13" max="13" width="14.85546875" style="148" customWidth="1"/>
    <col min="14" max="14" width="12.42578125" style="148" customWidth="1"/>
    <col min="15" max="15" width="13.140625" style="148" customWidth="1"/>
    <col min="16" max="16" width="14.42578125" style="148" customWidth="1"/>
    <col min="17" max="17" width="13.140625" style="148" customWidth="1"/>
    <col min="18" max="19" width="9.140625" style="12"/>
    <col min="20" max="20" width="10.28515625" style="12" bestFit="1" customWidth="1"/>
    <col min="21" max="21" width="13.7109375" style="12" customWidth="1"/>
    <col min="22" max="22" width="12.140625" style="12" customWidth="1"/>
    <col min="23" max="16384" width="9.140625" style="12"/>
  </cols>
  <sheetData>
    <row r="1" spans="1:23" x14ac:dyDescent="0.25">
      <c r="A1" s="18" t="s">
        <v>13</v>
      </c>
    </row>
    <row r="2" spans="1:23" x14ac:dyDescent="0.25">
      <c r="A2" s="19"/>
    </row>
    <row r="3" spans="1:23" x14ac:dyDescent="0.25">
      <c r="A3" s="113" t="s">
        <v>130</v>
      </c>
    </row>
    <row r="4" spans="1:23" ht="14.25" thickBot="1" x14ac:dyDescent="0.3">
      <c r="A4" s="20" t="s">
        <v>14</v>
      </c>
    </row>
    <row r="5" spans="1:23" ht="59.25" customHeight="1" x14ac:dyDescent="0.25">
      <c r="A5" s="310" t="s">
        <v>2</v>
      </c>
      <c r="B5" s="311"/>
      <c r="C5" s="314" t="s">
        <v>15</v>
      </c>
      <c r="D5" s="315"/>
      <c r="E5" s="316"/>
      <c r="F5" s="268" t="s">
        <v>23</v>
      </c>
      <c r="G5" s="269"/>
      <c r="H5" s="270"/>
      <c r="I5" s="268" t="s">
        <v>24</v>
      </c>
      <c r="J5" s="269"/>
      <c r="K5" s="270"/>
      <c r="L5" s="268" t="s">
        <v>16</v>
      </c>
      <c r="M5" s="269"/>
      <c r="N5" s="270"/>
      <c r="O5" s="268" t="s">
        <v>26</v>
      </c>
      <c r="P5" s="269"/>
      <c r="Q5" s="270"/>
    </row>
    <row r="6" spans="1:23" ht="14.25" thickBot="1" x14ac:dyDescent="0.3">
      <c r="A6" s="312"/>
      <c r="B6" s="313"/>
      <c r="C6" s="317"/>
      <c r="D6" s="318"/>
      <c r="E6" s="319"/>
      <c r="F6" s="278" t="s">
        <v>14</v>
      </c>
      <c r="G6" s="279"/>
      <c r="H6" s="280"/>
      <c r="I6" s="278" t="s">
        <v>25</v>
      </c>
      <c r="J6" s="279"/>
      <c r="K6" s="280"/>
      <c r="L6" s="278" t="s">
        <v>17</v>
      </c>
      <c r="M6" s="279"/>
      <c r="N6" s="280"/>
      <c r="O6" s="278" t="s">
        <v>14</v>
      </c>
      <c r="P6" s="279"/>
      <c r="Q6" s="280"/>
    </row>
    <row r="7" spans="1:23" ht="27.75" thickBot="1" x14ac:dyDescent="0.3">
      <c r="A7" s="21" t="s">
        <v>18</v>
      </c>
      <c r="B7" s="22" t="s">
        <v>19</v>
      </c>
      <c r="C7" s="320"/>
      <c r="D7" s="321"/>
      <c r="E7" s="322"/>
      <c r="F7" s="149" t="s">
        <v>118</v>
      </c>
      <c r="G7" s="149" t="s">
        <v>127</v>
      </c>
      <c r="H7" s="149" t="s">
        <v>141</v>
      </c>
      <c r="I7" s="149" t="s">
        <v>118</v>
      </c>
      <c r="J7" s="149" t="s">
        <v>127</v>
      </c>
      <c r="K7" s="149" t="s">
        <v>141</v>
      </c>
      <c r="L7" s="149" t="s">
        <v>118</v>
      </c>
      <c r="M7" s="149" t="s">
        <v>127</v>
      </c>
      <c r="N7" s="149" t="s">
        <v>141</v>
      </c>
      <c r="O7" s="149" t="s">
        <v>118</v>
      </c>
      <c r="P7" s="149" t="s">
        <v>127</v>
      </c>
      <c r="Q7" s="149" t="s">
        <v>141</v>
      </c>
    </row>
    <row r="8" spans="1:23" ht="14.25" thickBot="1" x14ac:dyDescent="0.3">
      <c r="A8" s="296" t="s">
        <v>20</v>
      </c>
      <c r="B8" s="297"/>
      <c r="C8" s="297"/>
      <c r="D8" s="298"/>
      <c r="E8" s="299"/>
      <c r="F8" s="298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23" ht="60" customHeight="1" x14ac:dyDescent="0.25">
      <c r="A9" s="300">
        <v>1057</v>
      </c>
      <c r="B9" s="23"/>
      <c r="C9" s="301" t="s">
        <v>66</v>
      </c>
      <c r="D9" s="301"/>
      <c r="E9" s="301"/>
      <c r="F9" s="151">
        <f>F10+F11+F12</f>
        <v>1744644.1</v>
      </c>
      <c r="G9" s="151">
        <f t="shared" ref="G9:H9" si="0">G10+G11+G12</f>
        <v>1768087.2000000002</v>
      </c>
      <c r="H9" s="151">
        <f t="shared" si="0"/>
        <v>1783493.3</v>
      </c>
      <c r="I9" s="151"/>
      <c r="J9" s="151"/>
      <c r="K9" s="151"/>
      <c r="L9" s="151"/>
      <c r="M9" s="151"/>
      <c r="N9" s="151"/>
      <c r="O9" s="211">
        <f>F9+L9</f>
        <v>1744644.1</v>
      </c>
      <c r="P9" s="211">
        <f t="shared" ref="P9:Q9" si="1">G9+M9</f>
        <v>1768087.2000000002</v>
      </c>
      <c r="Q9" s="211">
        <f t="shared" si="1"/>
        <v>1783493.3</v>
      </c>
    </row>
    <row r="10" spans="1:23" ht="64.5" customHeight="1" x14ac:dyDescent="0.25">
      <c r="A10" s="300"/>
      <c r="B10" s="14">
        <v>11001</v>
      </c>
      <c r="C10" s="302" t="s">
        <v>80</v>
      </c>
      <c r="D10" s="303"/>
      <c r="E10" s="304"/>
      <c r="F10" s="224">
        <f>'Հ 5'!I7</f>
        <v>1588937.5000000002</v>
      </c>
      <c r="G10" s="224">
        <f>'Հ 5'!J7</f>
        <v>1611498.4000000004</v>
      </c>
      <c r="H10" s="224">
        <f>'Հ 5'!K7</f>
        <v>1626718.8</v>
      </c>
      <c r="I10" s="151"/>
      <c r="J10" s="151"/>
      <c r="K10" s="151"/>
      <c r="L10" s="151"/>
      <c r="M10" s="151"/>
      <c r="N10" s="151"/>
      <c r="O10" s="224">
        <f>F10+L10</f>
        <v>1588937.5000000002</v>
      </c>
      <c r="P10" s="224">
        <f t="shared" ref="P10:Q13" si="2">G10+M10</f>
        <v>1611498.4000000004</v>
      </c>
      <c r="Q10" s="224">
        <f t="shared" si="2"/>
        <v>1626718.8</v>
      </c>
    </row>
    <row r="11" spans="1:23" ht="23.25" customHeight="1" x14ac:dyDescent="0.25">
      <c r="A11" s="300"/>
      <c r="B11" s="14">
        <v>11003</v>
      </c>
      <c r="C11" s="329" t="s">
        <v>67</v>
      </c>
      <c r="D11" s="330"/>
      <c r="E11" s="331"/>
      <c r="F11" s="224">
        <f>'Հ 5'!I8</f>
        <v>37144.199999999997</v>
      </c>
      <c r="G11" s="224">
        <f>'Հ 5'!J8</f>
        <v>38026.400000000001</v>
      </c>
      <c r="H11" s="224">
        <f>'Հ 5'!K8</f>
        <v>38212.1</v>
      </c>
      <c r="I11" s="151"/>
      <c r="J11" s="151"/>
      <c r="K11" s="151"/>
      <c r="L11" s="151"/>
      <c r="M11" s="151"/>
      <c r="N11" s="151"/>
      <c r="O11" s="224">
        <f t="shared" ref="O11:O12" si="3">F11+L11</f>
        <v>37144.199999999997</v>
      </c>
      <c r="P11" s="224">
        <f t="shared" si="2"/>
        <v>38026.400000000001</v>
      </c>
      <c r="Q11" s="224">
        <f t="shared" si="2"/>
        <v>38212.1</v>
      </c>
    </row>
    <row r="12" spans="1:23" ht="34.5" customHeight="1" x14ac:dyDescent="0.25">
      <c r="A12" s="300"/>
      <c r="B12" s="14">
        <v>11007</v>
      </c>
      <c r="C12" s="305" t="s">
        <v>89</v>
      </c>
      <c r="D12" s="306"/>
      <c r="E12" s="307"/>
      <c r="F12" s="224">
        <f>'Հ 5'!I9</f>
        <v>118562.4</v>
      </c>
      <c r="G12" s="224">
        <f>'Հ 5'!J9</f>
        <v>118562.4</v>
      </c>
      <c r="H12" s="224">
        <f>'Հ 5'!K9</f>
        <v>118562.4</v>
      </c>
      <c r="I12" s="151"/>
      <c r="J12" s="151"/>
      <c r="K12" s="151"/>
      <c r="L12" s="151"/>
      <c r="M12" s="151"/>
      <c r="N12" s="151"/>
      <c r="O12" s="224">
        <f t="shared" si="3"/>
        <v>118562.4</v>
      </c>
      <c r="P12" s="224">
        <f t="shared" si="2"/>
        <v>118562.4</v>
      </c>
      <c r="Q12" s="224">
        <f t="shared" si="2"/>
        <v>118562.4</v>
      </c>
    </row>
    <row r="13" spans="1:23" ht="30" customHeight="1" x14ac:dyDescent="0.25">
      <c r="A13" s="300">
        <v>1052</v>
      </c>
      <c r="B13" s="24"/>
      <c r="C13" s="324" t="s">
        <v>69</v>
      </c>
      <c r="D13" s="324"/>
      <c r="E13" s="324"/>
      <c r="F13" s="211">
        <f>F14</f>
        <v>156433.20000000001</v>
      </c>
      <c r="G13" s="211">
        <f t="shared" ref="G13:H13" si="4">G14</f>
        <v>156433.20000000001</v>
      </c>
      <c r="H13" s="211">
        <f t="shared" si="4"/>
        <v>156433.20000000001</v>
      </c>
      <c r="I13" s="151"/>
      <c r="J13" s="151"/>
      <c r="K13" s="151"/>
      <c r="L13" s="151"/>
      <c r="M13" s="151"/>
      <c r="N13" s="151"/>
      <c r="O13" s="211">
        <f>F13+L13</f>
        <v>156433.20000000001</v>
      </c>
      <c r="P13" s="211">
        <f t="shared" si="2"/>
        <v>156433.20000000001</v>
      </c>
      <c r="Q13" s="211">
        <f t="shared" si="2"/>
        <v>156433.20000000001</v>
      </c>
      <c r="R13" s="217"/>
      <c r="S13" s="217"/>
      <c r="T13" s="217"/>
      <c r="U13" s="217"/>
      <c r="V13" s="217"/>
      <c r="W13" s="217"/>
    </row>
    <row r="14" spans="1:23" ht="30.75" customHeight="1" x14ac:dyDescent="0.25">
      <c r="A14" s="300"/>
      <c r="B14" s="23">
        <v>11001</v>
      </c>
      <c r="C14" s="300" t="s">
        <v>70</v>
      </c>
      <c r="D14" s="300"/>
      <c r="E14" s="300"/>
      <c r="F14" s="224">
        <f>'Հ 5'!I12</f>
        <v>156433.20000000001</v>
      </c>
      <c r="G14" s="224">
        <f>'Հ 5'!J12</f>
        <v>156433.20000000001</v>
      </c>
      <c r="H14" s="224">
        <f>'Հ 5'!K12</f>
        <v>156433.20000000001</v>
      </c>
      <c r="I14" s="151"/>
      <c r="J14" s="151"/>
      <c r="K14" s="151"/>
      <c r="L14" s="151"/>
      <c r="M14" s="151"/>
      <c r="N14" s="151"/>
      <c r="O14" s="224">
        <f>F14+L14</f>
        <v>156433.20000000001</v>
      </c>
      <c r="P14" s="224">
        <f t="shared" ref="P14:Q15" si="5">G14+M14</f>
        <v>156433.20000000001</v>
      </c>
      <c r="Q14" s="224">
        <f t="shared" si="5"/>
        <v>156433.20000000001</v>
      </c>
      <c r="R14" s="217"/>
      <c r="S14" s="217"/>
      <c r="T14" s="217"/>
      <c r="U14" s="217"/>
      <c r="V14" s="217"/>
      <c r="W14" s="217"/>
    </row>
    <row r="15" spans="1:23" ht="21.75" customHeight="1" x14ac:dyDescent="0.25">
      <c r="A15" s="300">
        <v>1093</v>
      </c>
      <c r="B15" s="23"/>
      <c r="C15" s="324" t="s">
        <v>4</v>
      </c>
      <c r="D15" s="324"/>
      <c r="E15" s="324"/>
      <c r="F15" s="151">
        <f>F16+F18+F17</f>
        <v>1351528.6</v>
      </c>
      <c r="G15" s="151">
        <f t="shared" ref="G15:H15" si="6">G16+G18+G17</f>
        <v>1351528.6</v>
      </c>
      <c r="H15" s="151">
        <f t="shared" si="6"/>
        <v>1351528.6</v>
      </c>
      <c r="I15" s="151"/>
      <c r="J15" s="151"/>
      <c r="K15" s="151"/>
      <c r="L15" s="151"/>
      <c r="M15" s="151"/>
      <c r="N15" s="151"/>
      <c r="O15" s="211">
        <f>F15+L15</f>
        <v>1351528.6</v>
      </c>
      <c r="P15" s="211">
        <f t="shared" si="5"/>
        <v>1351528.6</v>
      </c>
      <c r="Q15" s="211">
        <f t="shared" si="5"/>
        <v>1351528.6</v>
      </c>
      <c r="R15" s="217"/>
      <c r="S15" s="217"/>
      <c r="T15" s="217"/>
      <c r="U15" s="217"/>
      <c r="V15" s="217"/>
      <c r="W15" s="217"/>
    </row>
    <row r="16" spans="1:23" ht="25.5" customHeight="1" x14ac:dyDescent="0.25">
      <c r="A16" s="300"/>
      <c r="B16" s="23">
        <v>11001</v>
      </c>
      <c r="C16" s="271" t="s">
        <v>71</v>
      </c>
      <c r="D16" s="271"/>
      <c r="E16" s="271"/>
      <c r="F16" s="237">
        <f>'Հ 5'!I14</f>
        <v>417485.6</v>
      </c>
      <c r="G16" s="237">
        <f>'Հ 5'!J14</f>
        <v>417485.6</v>
      </c>
      <c r="H16" s="237">
        <f>'Հ 5'!K14</f>
        <v>417485.6</v>
      </c>
      <c r="I16" s="151"/>
      <c r="J16" s="151"/>
      <c r="K16" s="151"/>
      <c r="L16" s="151"/>
      <c r="M16" s="151"/>
      <c r="N16" s="151"/>
      <c r="O16" s="237">
        <f>F16+L16</f>
        <v>417485.6</v>
      </c>
      <c r="P16" s="237">
        <f t="shared" ref="P16:Q19" si="7">G16+M16</f>
        <v>417485.6</v>
      </c>
      <c r="Q16" s="238">
        <f t="shared" si="7"/>
        <v>417485.6</v>
      </c>
      <c r="R16" s="218"/>
      <c r="S16" s="217"/>
      <c r="T16" s="217"/>
      <c r="U16" s="217"/>
      <c r="V16" s="217"/>
      <c r="W16" s="217"/>
    </row>
    <row r="17" spans="1:23" ht="33.75" customHeight="1" x14ac:dyDescent="0.25">
      <c r="A17" s="323"/>
      <c r="B17" s="23">
        <v>11002</v>
      </c>
      <c r="C17" s="271" t="s">
        <v>101</v>
      </c>
      <c r="D17" s="271"/>
      <c r="E17" s="271"/>
      <c r="F17" s="239">
        <f>'Հ 5'!I15</f>
        <v>68000</v>
      </c>
      <c r="G17" s="239">
        <f>'Հ 5'!J15</f>
        <v>68000</v>
      </c>
      <c r="H17" s="239">
        <f>'Հ 5'!K15</f>
        <v>68000</v>
      </c>
      <c r="I17" s="151"/>
      <c r="J17" s="151"/>
      <c r="K17" s="151"/>
      <c r="L17" s="151"/>
      <c r="M17" s="151"/>
      <c r="N17" s="151"/>
      <c r="O17" s="237">
        <f t="shared" ref="O17:O18" si="8">F17+L17</f>
        <v>68000</v>
      </c>
      <c r="P17" s="237">
        <f t="shared" si="7"/>
        <v>68000</v>
      </c>
      <c r="Q17" s="238">
        <f t="shared" si="7"/>
        <v>68000</v>
      </c>
      <c r="R17" s="217"/>
      <c r="S17" s="217"/>
      <c r="T17" s="217"/>
      <c r="U17" s="217"/>
      <c r="V17" s="217"/>
      <c r="W17" s="217"/>
    </row>
    <row r="18" spans="1:23" ht="22.5" customHeight="1" x14ac:dyDescent="0.25">
      <c r="A18" s="300"/>
      <c r="B18" s="23">
        <v>11003</v>
      </c>
      <c r="C18" s="275" t="s">
        <v>5</v>
      </c>
      <c r="D18" s="276"/>
      <c r="E18" s="277"/>
      <c r="F18" s="237">
        <f>'Հ 5'!I16</f>
        <v>866043</v>
      </c>
      <c r="G18" s="237">
        <f>'Հ 5'!J16</f>
        <v>866043</v>
      </c>
      <c r="H18" s="237">
        <f>'Հ 5'!K16</f>
        <v>866043</v>
      </c>
      <c r="I18" s="151"/>
      <c r="J18" s="151"/>
      <c r="K18" s="151"/>
      <c r="L18" s="151"/>
      <c r="M18" s="151"/>
      <c r="N18" s="151"/>
      <c r="O18" s="237">
        <f t="shared" si="8"/>
        <v>866043</v>
      </c>
      <c r="P18" s="237">
        <f t="shared" si="7"/>
        <v>866043</v>
      </c>
      <c r="Q18" s="238">
        <f t="shared" si="7"/>
        <v>866043</v>
      </c>
      <c r="R18" s="217"/>
      <c r="S18" s="217"/>
      <c r="T18" s="217"/>
      <c r="U18" s="217"/>
      <c r="V18" s="217"/>
      <c r="W18" s="217"/>
    </row>
    <row r="19" spans="1:23" ht="22.5" customHeight="1" x14ac:dyDescent="0.25">
      <c r="A19" s="308">
        <v>1120</v>
      </c>
      <c r="B19" s="23"/>
      <c r="C19" s="324" t="s">
        <v>72</v>
      </c>
      <c r="D19" s="324"/>
      <c r="E19" s="324"/>
      <c r="F19" s="151">
        <f>F20+F21+F22+F23</f>
        <v>13174796.399999999</v>
      </c>
      <c r="G19" s="151">
        <f t="shared" ref="G19:H19" si="9">G20+G21+G22+G23</f>
        <v>13187320.299999999</v>
      </c>
      <c r="H19" s="151">
        <f t="shared" si="9"/>
        <v>13190362.699999999</v>
      </c>
      <c r="I19" s="151"/>
      <c r="J19" s="151"/>
      <c r="K19" s="151"/>
      <c r="L19" s="151"/>
      <c r="M19" s="151"/>
      <c r="N19" s="151"/>
      <c r="O19" s="151">
        <f>F19+L19</f>
        <v>13174796.399999999</v>
      </c>
      <c r="P19" s="151">
        <f t="shared" si="7"/>
        <v>13187320.299999999</v>
      </c>
      <c r="Q19" s="151">
        <f t="shared" si="7"/>
        <v>13190362.699999999</v>
      </c>
      <c r="R19" s="217"/>
      <c r="S19" s="217"/>
      <c r="T19" s="217"/>
      <c r="U19" s="217"/>
      <c r="V19" s="217"/>
      <c r="W19" s="217"/>
    </row>
    <row r="20" spans="1:23" ht="23.25" customHeight="1" x14ac:dyDescent="0.25">
      <c r="A20" s="328"/>
      <c r="B20" s="14">
        <v>11001</v>
      </c>
      <c r="C20" s="302" t="s">
        <v>73</v>
      </c>
      <c r="D20" s="303"/>
      <c r="E20" s="304"/>
      <c r="F20" s="197">
        <f>'Հ 5'!I18</f>
        <v>11367211.899999999</v>
      </c>
      <c r="G20" s="197">
        <f>'Հ 5'!J18</f>
        <v>11367211.899999999</v>
      </c>
      <c r="H20" s="197">
        <f>'Հ 5'!K18</f>
        <v>11367211.899999999</v>
      </c>
      <c r="I20" s="151"/>
      <c r="J20" s="151"/>
      <c r="K20" s="151"/>
      <c r="L20" s="151"/>
      <c r="M20" s="151"/>
      <c r="N20" s="151"/>
      <c r="O20" s="154">
        <f>F20+L20</f>
        <v>11367211.899999999</v>
      </c>
      <c r="P20" s="154">
        <f t="shared" ref="P20:Q24" si="10">G20+M20</f>
        <v>11367211.899999999</v>
      </c>
      <c r="Q20" s="154">
        <f t="shared" si="10"/>
        <v>11367211.899999999</v>
      </c>
      <c r="R20" s="219"/>
      <c r="S20" s="219"/>
      <c r="T20" s="219"/>
      <c r="U20" s="220"/>
      <c r="V20" s="220"/>
      <c r="W20" s="217"/>
    </row>
    <row r="21" spans="1:23" ht="21.75" customHeight="1" x14ac:dyDescent="0.25">
      <c r="A21" s="328"/>
      <c r="B21" s="14">
        <v>11002</v>
      </c>
      <c r="C21" s="325" t="s">
        <v>75</v>
      </c>
      <c r="D21" s="326"/>
      <c r="E21" s="327"/>
      <c r="F21" s="197">
        <f>'Հ 5'!I19</f>
        <v>757476.49999999988</v>
      </c>
      <c r="G21" s="197">
        <f>'Հ 5'!J19</f>
        <v>770000.39999999991</v>
      </c>
      <c r="H21" s="197">
        <f>'Հ 5'!K19</f>
        <v>773042.79999999993</v>
      </c>
      <c r="I21" s="151"/>
      <c r="J21" s="151"/>
      <c r="K21" s="151"/>
      <c r="L21" s="151"/>
      <c r="M21" s="151"/>
      <c r="N21" s="151"/>
      <c r="O21" s="154">
        <f t="shared" ref="O21:O23" si="11">F21+L21</f>
        <v>757476.49999999988</v>
      </c>
      <c r="P21" s="154">
        <f t="shared" si="10"/>
        <v>770000.39999999991</v>
      </c>
      <c r="Q21" s="154">
        <f t="shared" si="10"/>
        <v>773042.79999999993</v>
      </c>
      <c r="R21" s="217"/>
      <c r="S21" s="217"/>
      <c r="T21" s="217"/>
      <c r="U21" s="217"/>
      <c r="V21" s="217"/>
      <c r="W21" s="217"/>
    </row>
    <row r="22" spans="1:23" ht="32.25" customHeight="1" x14ac:dyDescent="0.25">
      <c r="A22" s="328"/>
      <c r="B22" s="14">
        <v>11004</v>
      </c>
      <c r="C22" s="305" t="s">
        <v>74</v>
      </c>
      <c r="D22" s="306"/>
      <c r="E22" s="307"/>
      <c r="F22" s="197">
        <f>'Հ 5'!I20</f>
        <v>70889.2</v>
      </c>
      <c r="G22" s="197">
        <f>'Հ 5'!J20</f>
        <v>70889.2</v>
      </c>
      <c r="H22" s="197">
        <f>'Հ 5'!K20</f>
        <v>70889.2</v>
      </c>
      <c r="I22" s="151"/>
      <c r="J22" s="151"/>
      <c r="K22" s="151"/>
      <c r="L22" s="211"/>
      <c r="M22" s="151"/>
      <c r="N22" s="151"/>
      <c r="O22" s="154">
        <f t="shared" si="11"/>
        <v>70889.2</v>
      </c>
      <c r="P22" s="154">
        <f t="shared" si="10"/>
        <v>70889.2</v>
      </c>
      <c r="Q22" s="154">
        <f t="shared" si="10"/>
        <v>70889.2</v>
      </c>
      <c r="T22" s="33">
        <f>T20-T21</f>
        <v>0</v>
      </c>
    </row>
    <row r="23" spans="1:23" ht="29.25" customHeight="1" x14ac:dyDescent="0.25">
      <c r="A23" s="328"/>
      <c r="B23" s="14">
        <v>11007</v>
      </c>
      <c r="C23" s="305" t="s">
        <v>65</v>
      </c>
      <c r="D23" s="306"/>
      <c r="E23" s="307"/>
      <c r="F23" s="197">
        <f>'Հ 5'!I22</f>
        <v>979218.8</v>
      </c>
      <c r="G23" s="197">
        <f>'Հ 5'!J22</f>
        <v>979218.8</v>
      </c>
      <c r="H23" s="197">
        <f>'Հ 5'!K22</f>
        <v>979218.8</v>
      </c>
      <c r="I23" s="155"/>
      <c r="J23" s="155"/>
      <c r="K23" s="155"/>
      <c r="L23" s="155"/>
      <c r="M23" s="155"/>
      <c r="N23" s="155"/>
      <c r="O23" s="154">
        <f t="shared" si="11"/>
        <v>979218.8</v>
      </c>
      <c r="P23" s="154">
        <f t="shared" si="10"/>
        <v>979218.8</v>
      </c>
      <c r="Q23" s="154">
        <f t="shared" si="10"/>
        <v>979218.8</v>
      </c>
    </row>
    <row r="24" spans="1:23" ht="23.25" customHeight="1" x14ac:dyDescent="0.25">
      <c r="A24" s="300">
        <v>1123</v>
      </c>
      <c r="B24" s="23"/>
      <c r="C24" s="336" t="s">
        <v>78</v>
      </c>
      <c r="D24" s="337"/>
      <c r="E24" s="338"/>
      <c r="F24" s="211">
        <f>F25+F26</f>
        <v>635690.6</v>
      </c>
      <c r="G24" s="211">
        <f t="shared" ref="G24:H24" si="12">G25+G26</f>
        <v>635690.6</v>
      </c>
      <c r="H24" s="211">
        <f t="shared" si="12"/>
        <v>635690.6</v>
      </c>
      <c r="I24" s="151"/>
      <c r="J24" s="151"/>
      <c r="K24" s="151"/>
      <c r="L24" s="151"/>
      <c r="M24" s="151"/>
      <c r="N24" s="151"/>
      <c r="O24" s="211">
        <f t="shared" ref="O24:O30" si="13">F24+L24</f>
        <v>635690.6</v>
      </c>
      <c r="P24" s="211">
        <f t="shared" si="10"/>
        <v>635690.6</v>
      </c>
      <c r="Q24" s="211">
        <f t="shared" si="10"/>
        <v>635690.6</v>
      </c>
    </row>
    <row r="25" spans="1:23" ht="31.5" customHeight="1" x14ac:dyDescent="0.25">
      <c r="A25" s="300"/>
      <c r="B25" s="23">
        <v>11001</v>
      </c>
      <c r="C25" s="339" t="s">
        <v>79</v>
      </c>
      <c r="D25" s="340"/>
      <c r="E25" s="340"/>
      <c r="F25" s="240">
        <f>'Հ 5'!I29</f>
        <v>375147.6</v>
      </c>
      <c r="G25" s="240">
        <f>'Հ 5'!J29</f>
        <v>375147.6</v>
      </c>
      <c r="H25" s="240">
        <f>'Հ 5'!K29</f>
        <v>375147.6</v>
      </c>
      <c r="I25" s="151"/>
      <c r="J25" s="151"/>
      <c r="K25" s="151"/>
      <c r="L25" s="151"/>
      <c r="M25" s="151"/>
      <c r="N25" s="151"/>
      <c r="O25" s="240">
        <f t="shared" si="13"/>
        <v>375147.6</v>
      </c>
      <c r="P25" s="240">
        <f t="shared" ref="P25:Q27" si="14">G25+M25</f>
        <v>375147.6</v>
      </c>
      <c r="Q25" s="240">
        <f t="shared" si="14"/>
        <v>375147.6</v>
      </c>
    </row>
    <row r="26" spans="1:23" ht="22.5" customHeight="1" x14ac:dyDescent="0.25">
      <c r="A26" s="300"/>
      <c r="B26" s="23">
        <v>11002</v>
      </c>
      <c r="C26" s="341" t="s">
        <v>81</v>
      </c>
      <c r="D26" s="342"/>
      <c r="E26" s="343"/>
      <c r="F26" s="240">
        <f>'Հ 5'!I30</f>
        <v>260543</v>
      </c>
      <c r="G26" s="240">
        <f>'Հ 5'!J30</f>
        <v>260543</v>
      </c>
      <c r="H26" s="240">
        <f>'Հ 5'!K30</f>
        <v>260543</v>
      </c>
      <c r="I26" s="151"/>
      <c r="J26" s="151"/>
      <c r="K26" s="151"/>
      <c r="L26" s="151"/>
      <c r="M26" s="151"/>
      <c r="N26" s="151"/>
      <c r="O26" s="240">
        <f t="shared" si="13"/>
        <v>260543</v>
      </c>
      <c r="P26" s="240">
        <f t="shared" si="14"/>
        <v>260543</v>
      </c>
      <c r="Q26" s="240">
        <f t="shared" si="14"/>
        <v>260543</v>
      </c>
    </row>
    <row r="27" spans="1:23" ht="22.5" customHeight="1" x14ac:dyDescent="0.25">
      <c r="A27" s="308">
        <v>1147</v>
      </c>
      <c r="B27" s="26"/>
      <c r="C27" s="282" t="s">
        <v>121</v>
      </c>
      <c r="D27" s="283"/>
      <c r="E27" s="284"/>
      <c r="F27" s="241">
        <f>F28</f>
        <v>752936.7</v>
      </c>
      <c r="G27" s="241">
        <f t="shared" ref="G27:H27" si="15">G28</f>
        <v>752936.7</v>
      </c>
      <c r="H27" s="241">
        <f t="shared" si="15"/>
        <v>752936.7</v>
      </c>
      <c r="I27" s="155"/>
      <c r="J27" s="155"/>
      <c r="K27" s="155"/>
      <c r="L27" s="155"/>
      <c r="M27" s="155"/>
      <c r="N27" s="155"/>
      <c r="O27" s="242">
        <f t="shared" si="13"/>
        <v>752936.7</v>
      </c>
      <c r="P27" s="242">
        <f t="shared" si="14"/>
        <v>752936.7</v>
      </c>
      <c r="Q27" s="242">
        <f t="shared" si="14"/>
        <v>752936.7</v>
      </c>
    </row>
    <row r="28" spans="1:23" ht="38.25" customHeight="1" x14ac:dyDescent="0.25">
      <c r="A28" s="309"/>
      <c r="B28" s="26">
        <v>11001</v>
      </c>
      <c r="C28" s="285" t="s">
        <v>120</v>
      </c>
      <c r="D28" s="286"/>
      <c r="E28" s="287"/>
      <c r="F28" s="242">
        <f>'Հ 4'!CO38</f>
        <v>752936.7</v>
      </c>
      <c r="G28" s="242">
        <f>'Հ 4'!EG38</f>
        <v>752936.7</v>
      </c>
      <c r="H28" s="242">
        <f>'Հ 4'!FY38</f>
        <v>752936.7</v>
      </c>
      <c r="I28" s="155"/>
      <c r="J28" s="155"/>
      <c r="K28" s="155"/>
      <c r="L28" s="155"/>
      <c r="M28" s="155"/>
      <c r="N28" s="155"/>
      <c r="O28" s="242">
        <f t="shared" si="13"/>
        <v>752936.7</v>
      </c>
      <c r="P28" s="242">
        <f t="shared" ref="P28:Q29" si="16">G28+M28</f>
        <v>752936.7</v>
      </c>
      <c r="Q28" s="242">
        <f t="shared" si="16"/>
        <v>752936.7</v>
      </c>
    </row>
    <row r="29" spans="1:23" ht="37.5" customHeight="1" x14ac:dyDescent="0.25">
      <c r="A29" s="323">
        <v>1149</v>
      </c>
      <c r="B29" s="26"/>
      <c r="C29" s="344" t="s">
        <v>82</v>
      </c>
      <c r="D29" s="345"/>
      <c r="E29" s="346"/>
      <c r="F29" s="221">
        <f>F30+F31+F32</f>
        <v>543814.39999999991</v>
      </c>
      <c r="G29" s="221">
        <f t="shared" ref="G29:H29" si="17">G30+G31+G32</f>
        <v>543814.39999999991</v>
      </c>
      <c r="H29" s="221">
        <f t="shared" si="17"/>
        <v>543814.39999999991</v>
      </c>
      <c r="I29" s="155"/>
      <c r="J29" s="155"/>
      <c r="K29" s="155"/>
      <c r="L29" s="155"/>
      <c r="M29" s="155"/>
      <c r="N29" s="155"/>
      <c r="O29" s="221">
        <f t="shared" si="13"/>
        <v>543814.39999999991</v>
      </c>
      <c r="P29" s="221">
        <f t="shared" si="16"/>
        <v>543814.39999999991</v>
      </c>
      <c r="Q29" s="221">
        <f t="shared" si="16"/>
        <v>543814.39999999991</v>
      </c>
    </row>
    <row r="30" spans="1:23" ht="31.5" customHeight="1" x14ac:dyDescent="0.25">
      <c r="A30" s="323"/>
      <c r="B30" s="26">
        <v>11001</v>
      </c>
      <c r="C30" s="281" t="s">
        <v>83</v>
      </c>
      <c r="D30" s="281"/>
      <c r="E30" s="281"/>
      <c r="F30" s="237">
        <f>'Հ 5'!I34</f>
        <v>207567.8</v>
      </c>
      <c r="G30" s="237">
        <f>'Հ 5'!J34</f>
        <v>207567.8</v>
      </c>
      <c r="H30" s="237">
        <f>'Հ 5'!K34</f>
        <v>207567.8</v>
      </c>
      <c r="I30" s="155"/>
      <c r="J30" s="155"/>
      <c r="K30" s="155"/>
      <c r="L30" s="155"/>
      <c r="M30" s="155"/>
      <c r="N30" s="155"/>
      <c r="O30" s="237">
        <f t="shared" si="13"/>
        <v>207567.8</v>
      </c>
      <c r="P30" s="237">
        <f t="shared" ref="P30:Q33" si="18">G30+M30</f>
        <v>207567.8</v>
      </c>
      <c r="Q30" s="237">
        <f t="shared" si="18"/>
        <v>207567.8</v>
      </c>
    </row>
    <row r="31" spans="1:23" ht="66" customHeight="1" x14ac:dyDescent="0.25">
      <c r="A31" s="323"/>
      <c r="B31" s="26">
        <v>11002</v>
      </c>
      <c r="C31" s="275" t="s">
        <v>131</v>
      </c>
      <c r="D31" s="276"/>
      <c r="E31" s="277"/>
      <c r="F31" s="237">
        <f>'Հ 5'!I35</f>
        <v>269577.59999999998</v>
      </c>
      <c r="G31" s="237">
        <f>'Հ 5'!J35</f>
        <v>269577.59999999998</v>
      </c>
      <c r="H31" s="237">
        <f>'Հ 5'!K35</f>
        <v>269577.59999999998</v>
      </c>
      <c r="I31" s="155"/>
      <c r="J31" s="155"/>
      <c r="K31" s="155"/>
      <c r="L31" s="155"/>
      <c r="M31" s="155"/>
      <c r="N31" s="155"/>
      <c r="O31" s="237">
        <f t="shared" ref="O31:O32" si="19">F31+L31</f>
        <v>269577.59999999998</v>
      </c>
      <c r="P31" s="237">
        <f t="shared" si="18"/>
        <v>269577.59999999998</v>
      </c>
      <c r="Q31" s="237">
        <f t="shared" si="18"/>
        <v>269577.59999999998</v>
      </c>
    </row>
    <row r="32" spans="1:23" ht="28.5" customHeight="1" x14ac:dyDescent="0.25">
      <c r="A32" s="323"/>
      <c r="B32" s="26">
        <v>12001</v>
      </c>
      <c r="C32" s="275" t="s">
        <v>85</v>
      </c>
      <c r="D32" s="276"/>
      <c r="E32" s="277"/>
      <c r="F32" s="237">
        <f>'Հ 5'!I36</f>
        <v>66669</v>
      </c>
      <c r="G32" s="237">
        <f>'Հ 5'!J36</f>
        <v>66669</v>
      </c>
      <c r="H32" s="237">
        <f>'Հ 5'!K36</f>
        <v>66669</v>
      </c>
      <c r="I32" s="155"/>
      <c r="J32" s="155"/>
      <c r="K32" s="155"/>
      <c r="L32" s="155"/>
      <c r="M32" s="155"/>
      <c r="N32" s="155"/>
      <c r="O32" s="239">
        <f t="shared" si="19"/>
        <v>66669</v>
      </c>
      <c r="P32" s="239">
        <f t="shared" si="18"/>
        <v>66669</v>
      </c>
      <c r="Q32" s="239">
        <f t="shared" si="18"/>
        <v>66669</v>
      </c>
    </row>
    <row r="33" spans="1:17" ht="27" customHeight="1" x14ac:dyDescent="0.25">
      <c r="A33" s="300">
        <v>1182</v>
      </c>
      <c r="B33" s="24"/>
      <c r="C33" s="335" t="s">
        <v>86</v>
      </c>
      <c r="D33" s="335"/>
      <c r="E33" s="335"/>
      <c r="F33" s="211">
        <f>F34</f>
        <v>2937853.0999999996</v>
      </c>
      <c r="G33" s="211">
        <f t="shared" ref="G33:H33" si="20">G34</f>
        <v>2986736.6999999997</v>
      </c>
      <c r="H33" s="211">
        <f t="shared" si="20"/>
        <v>3015558.8</v>
      </c>
      <c r="I33" s="151"/>
      <c r="J33" s="151"/>
      <c r="K33" s="151"/>
      <c r="L33" s="151"/>
      <c r="M33" s="151"/>
      <c r="N33" s="151"/>
      <c r="O33" s="211">
        <f>F33+L33</f>
        <v>2937853.0999999996</v>
      </c>
      <c r="P33" s="211">
        <f t="shared" si="18"/>
        <v>2986736.6999999997</v>
      </c>
      <c r="Q33" s="211">
        <f t="shared" si="18"/>
        <v>3015558.8</v>
      </c>
    </row>
    <row r="34" spans="1:17" ht="29.25" customHeight="1" thickBot="1" x14ac:dyDescent="0.3">
      <c r="A34" s="300"/>
      <c r="B34" s="23">
        <v>11001</v>
      </c>
      <c r="C34" s="300" t="s">
        <v>87</v>
      </c>
      <c r="D34" s="300"/>
      <c r="E34" s="300"/>
      <c r="F34" s="224">
        <f>'Հ 5'!I38</f>
        <v>2937853.0999999996</v>
      </c>
      <c r="G34" s="224">
        <f>'Հ 5'!J38</f>
        <v>2986736.6999999997</v>
      </c>
      <c r="H34" s="224">
        <f>'Հ 5'!K38</f>
        <v>3015558.8</v>
      </c>
      <c r="I34" s="151"/>
      <c r="J34" s="151"/>
      <c r="K34" s="151"/>
      <c r="L34" s="151"/>
      <c r="M34" s="151"/>
      <c r="N34" s="151"/>
      <c r="O34" s="224">
        <f>F34+L34</f>
        <v>2937853.0999999996</v>
      </c>
      <c r="P34" s="224">
        <f t="shared" ref="P34:Q34" si="21">G34+M34</f>
        <v>2986736.6999999997</v>
      </c>
      <c r="Q34" s="224">
        <f t="shared" si="21"/>
        <v>3015558.8</v>
      </c>
    </row>
    <row r="35" spans="1:17" ht="45.75" customHeight="1" thickBot="1" x14ac:dyDescent="0.3">
      <c r="A35" s="292" t="s">
        <v>21</v>
      </c>
      <c r="B35" s="293"/>
      <c r="C35" s="293"/>
      <c r="D35" s="294"/>
      <c r="E35" s="295"/>
      <c r="F35" s="294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</row>
    <row r="36" spans="1:17" ht="27.75" customHeight="1" x14ac:dyDescent="0.25">
      <c r="A36" s="333">
        <v>1120</v>
      </c>
      <c r="B36" s="23"/>
      <c r="C36" s="332" t="s">
        <v>72</v>
      </c>
      <c r="D36" s="332"/>
      <c r="E36" s="332"/>
      <c r="F36" s="211">
        <f>F37</f>
        <v>36232.800000000003</v>
      </c>
      <c r="G36" s="211">
        <f t="shared" ref="G36:H36" si="22">G37</f>
        <v>36232.800000000003</v>
      </c>
      <c r="H36" s="211">
        <f t="shared" si="22"/>
        <v>36232.800000000003</v>
      </c>
      <c r="I36" s="151"/>
      <c r="J36" s="151"/>
      <c r="K36" s="151"/>
      <c r="L36" s="151">
        <f>L37</f>
        <v>0</v>
      </c>
      <c r="M36" s="151">
        <f>M37</f>
        <v>0</v>
      </c>
      <c r="N36" s="151">
        <f>N37</f>
        <v>0</v>
      </c>
      <c r="O36" s="211">
        <f>O37</f>
        <v>36232.800000000003</v>
      </c>
      <c r="P36" s="211">
        <f t="shared" ref="P36:Q36" si="23">P37</f>
        <v>36232.800000000003</v>
      </c>
      <c r="Q36" s="211">
        <f t="shared" si="23"/>
        <v>36232.800000000003</v>
      </c>
    </row>
    <row r="37" spans="1:17" ht="36.75" customHeight="1" thickBot="1" x14ac:dyDescent="0.3">
      <c r="A37" s="334"/>
      <c r="B37" s="23">
        <v>11005</v>
      </c>
      <c r="C37" s="275" t="s">
        <v>76</v>
      </c>
      <c r="D37" s="276"/>
      <c r="E37" s="277"/>
      <c r="F37" s="237">
        <f>'Հ 4'!CO20</f>
        <v>36232.800000000003</v>
      </c>
      <c r="G37" s="237">
        <f>'Հ 4'!EG20</f>
        <v>36232.800000000003</v>
      </c>
      <c r="H37" s="237">
        <f>'Հ 4'!FY20</f>
        <v>36232.800000000003</v>
      </c>
      <c r="I37" s="151"/>
      <c r="J37" s="151"/>
      <c r="K37" s="151"/>
      <c r="L37" s="211"/>
      <c r="M37" s="211"/>
      <c r="N37" s="211"/>
      <c r="O37" s="192">
        <f>F37+L37</f>
        <v>36232.800000000003</v>
      </c>
      <c r="P37" s="192">
        <f>G37+M37</f>
        <v>36232.800000000003</v>
      </c>
      <c r="Q37" s="192">
        <f t="shared" ref="Q37" si="24">H37+N37</f>
        <v>36232.800000000003</v>
      </c>
    </row>
    <row r="38" spans="1:17" ht="30.75" customHeight="1" thickBot="1" x14ac:dyDescent="0.3">
      <c r="A38" s="350" t="s">
        <v>22</v>
      </c>
      <c r="B38" s="351"/>
      <c r="C38" s="351"/>
      <c r="D38" s="352"/>
      <c r="E38" s="353"/>
      <c r="F38" s="354"/>
      <c r="G38" s="158"/>
      <c r="H38" s="159"/>
      <c r="I38" s="159"/>
      <c r="J38" s="159"/>
      <c r="K38" s="159"/>
      <c r="L38" s="159"/>
      <c r="M38" s="159"/>
      <c r="N38" s="159"/>
      <c r="O38" s="159"/>
      <c r="P38" s="159"/>
      <c r="Q38" s="159"/>
    </row>
    <row r="39" spans="1:17" ht="28.5" customHeight="1" x14ac:dyDescent="0.25">
      <c r="A39" s="255">
        <v>1120</v>
      </c>
      <c r="B39" s="25"/>
      <c r="C39" s="288" t="s">
        <v>72</v>
      </c>
      <c r="D39" s="288"/>
      <c r="E39" s="288"/>
      <c r="F39" s="211">
        <f>F40+F41+F42+F43+F44</f>
        <v>3280192.8000000003</v>
      </c>
      <c r="G39" s="211">
        <f t="shared" ref="G39:H39" si="25">G40+G41+G42+G43+G44</f>
        <v>6450000</v>
      </c>
      <c r="H39" s="211">
        <f t="shared" si="25"/>
        <v>6722000</v>
      </c>
      <c r="I39" s="151">
        <f t="shared" ref="I39:N39" si="26">I40+I41+I42+I43+I44</f>
        <v>0</v>
      </c>
      <c r="J39" s="151">
        <f t="shared" si="26"/>
        <v>0</v>
      </c>
      <c r="K39" s="151">
        <f t="shared" si="26"/>
        <v>0</v>
      </c>
      <c r="L39" s="151">
        <f t="shared" si="26"/>
        <v>0</v>
      </c>
      <c r="M39" s="151">
        <f t="shared" si="26"/>
        <v>0</v>
      </c>
      <c r="N39" s="151">
        <f t="shared" si="26"/>
        <v>0</v>
      </c>
      <c r="O39" s="151">
        <f>L39+F39</f>
        <v>3280192.8000000003</v>
      </c>
      <c r="P39" s="151">
        <f t="shared" ref="P39:Q39" si="27">M39+G39</f>
        <v>6450000</v>
      </c>
      <c r="Q39" s="151">
        <f t="shared" si="27"/>
        <v>6722000</v>
      </c>
    </row>
    <row r="40" spans="1:17" ht="28.5" customHeight="1" x14ac:dyDescent="0.25">
      <c r="A40" s="256"/>
      <c r="B40" s="14">
        <v>31001</v>
      </c>
      <c r="C40" s="275" t="s">
        <v>77</v>
      </c>
      <c r="D40" s="276"/>
      <c r="E40" s="277"/>
      <c r="F40" s="155">
        <f>'Հ 5'!I23</f>
        <v>220000</v>
      </c>
      <c r="G40" s="155">
        <f>'Հ 5'!J23</f>
        <v>0</v>
      </c>
      <c r="H40" s="155">
        <f>'Հ 5'!K23</f>
        <v>0</v>
      </c>
      <c r="I40" s="155"/>
      <c r="J40" s="155"/>
      <c r="K40" s="155"/>
      <c r="L40" s="155"/>
      <c r="M40" s="155"/>
      <c r="N40" s="155"/>
      <c r="O40" s="224">
        <f>F40+L40</f>
        <v>220000</v>
      </c>
      <c r="P40" s="224">
        <f t="shared" ref="P40:Q42" si="28">G40+M40</f>
        <v>0</v>
      </c>
      <c r="Q40" s="224">
        <f t="shared" si="28"/>
        <v>0</v>
      </c>
    </row>
    <row r="41" spans="1:17" ht="51.75" customHeight="1" x14ac:dyDescent="0.25">
      <c r="A41" s="256"/>
      <c r="B41" s="25">
        <v>31002</v>
      </c>
      <c r="C41" s="289" t="s">
        <v>119</v>
      </c>
      <c r="D41" s="290"/>
      <c r="E41" s="291"/>
      <c r="F41" s="160">
        <f>'Հ 5'!I24</f>
        <v>2389104.2000000002</v>
      </c>
      <c r="G41" s="160">
        <f>'Հ 5'!J24</f>
        <v>6450000</v>
      </c>
      <c r="H41" s="160">
        <f>'Հ 5'!K24</f>
        <v>6700000</v>
      </c>
      <c r="I41" s="151"/>
      <c r="J41" s="151"/>
      <c r="K41" s="151"/>
      <c r="L41" s="151"/>
      <c r="M41" s="151"/>
      <c r="N41" s="151"/>
      <c r="O41" s="224">
        <f>F41+L41</f>
        <v>2389104.2000000002</v>
      </c>
      <c r="P41" s="224">
        <f t="shared" si="28"/>
        <v>6450000</v>
      </c>
      <c r="Q41" s="224">
        <f t="shared" si="28"/>
        <v>6700000</v>
      </c>
    </row>
    <row r="42" spans="1:17" ht="29.25" customHeight="1" x14ac:dyDescent="0.25">
      <c r="A42" s="256"/>
      <c r="B42" s="32">
        <v>31003</v>
      </c>
      <c r="C42" s="347" t="s">
        <v>124</v>
      </c>
      <c r="D42" s="348"/>
      <c r="E42" s="349"/>
      <c r="F42" s="160">
        <f>'Հ 5'!I25</f>
        <v>642098.6</v>
      </c>
      <c r="G42" s="160">
        <f>'Հ 5'!J25</f>
        <v>0</v>
      </c>
      <c r="H42" s="160">
        <f>'Հ 5'!K25</f>
        <v>22000</v>
      </c>
      <c r="I42" s="155"/>
      <c r="J42" s="155"/>
      <c r="K42" s="155"/>
      <c r="L42" s="155"/>
      <c r="M42" s="155"/>
      <c r="N42" s="155"/>
      <c r="O42" s="224">
        <f t="shared" ref="O42:O44" si="29">F42+L42</f>
        <v>642098.6</v>
      </c>
      <c r="P42" s="224">
        <f t="shared" si="28"/>
        <v>0</v>
      </c>
      <c r="Q42" s="224">
        <f t="shared" si="28"/>
        <v>22000</v>
      </c>
    </row>
    <row r="43" spans="1:17" ht="29.25" customHeight="1" x14ac:dyDescent="0.25">
      <c r="A43" s="202"/>
      <c r="B43" s="5">
        <v>31004</v>
      </c>
      <c r="C43" s="272" t="s">
        <v>153</v>
      </c>
      <c r="D43" s="273"/>
      <c r="E43" s="274"/>
      <c r="F43" s="160">
        <f>'Հ 5'!I26</f>
        <v>0</v>
      </c>
      <c r="G43" s="160">
        <f>'Հ 5'!J26</f>
        <v>0</v>
      </c>
      <c r="H43" s="160">
        <f>'Հ 5'!K26</f>
        <v>0</v>
      </c>
      <c r="I43" s="155"/>
      <c r="J43" s="155"/>
      <c r="K43" s="155"/>
      <c r="L43" s="155"/>
      <c r="M43" s="155"/>
      <c r="N43" s="155"/>
      <c r="O43" s="160">
        <f t="shared" si="29"/>
        <v>0</v>
      </c>
      <c r="P43" s="160">
        <f t="shared" ref="P43:P47" si="30">G43+M43</f>
        <v>0</v>
      </c>
      <c r="Q43" s="160">
        <f t="shared" ref="Q43:Q47" si="31">H43+N43</f>
        <v>0</v>
      </c>
    </row>
    <row r="44" spans="1:17" ht="44.25" customHeight="1" x14ac:dyDescent="0.25">
      <c r="A44" s="202"/>
      <c r="B44" s="124" t="s">
        <v>154</v>
      </c>
      <c r="C44" s="272" t="s">
        <v>155</v>
      </c>
      <c r="D44" s="273"/>
      <c r="E44" s="274"/>
      <c r="F44" s="160">
        <f>'Հ 5'!I27</f>
        <v>28990</v>
      </c>
      <c r="G44" s="160">
        <f>'Հ 5'!J27</f>
        <v>0</v>
      </c>
      <c r="H44" s="160">
        <f>'Հ 5'!K27</f>
        <v>0</v>
      </c>
      <c r="I44" s="155"/>
      <c r="J44" s="155"/>
      <c r="K44" s="155"/>
      <c r="L44" s="155"/>
      <c r="M44" s="155"/>
      <c r="N44" s="155"/>
      <c r="O44" s="224">
        <f t="shared" si="29"/>
        <v>28990</v>
      </c>
      <c r="P44" s="224">
        <f t="shared" si="30"/>
        <v>0</v>
      </c>
      <c r="Q44" s="224">
        <f t="shared" si="31"/>
        <v>0</v>
      </c>
    </row>
    <row r="45" spans="1:17" ht="43.5" customHeight="1" x14ac:dyDescent="0.25">
      <c r="A45" s="255">
        <v>1057</v>
      </c>
      <c r="B45" s="25"/>
      <c r="C45" s="358" t="s">
        <v>66</v>
      </c>
      <c r="D45" s="358"/>
      <c r="E45" s="358"/>
      <c r="F45" s="224">
        <f>F46</f>
        <v>26969.7</v>
      </c>
      <c r="G45" s="224">
        <f t="shared" ref="G45:H45" si="32">G46</f>
        <v>10000</v>
      </c>
      <c r="H45" s="224">
        <f t="shared" si="32"/>
        <v>10000</v>
      </c>
      <c r="I45" s="155"/>
      <c r="J45" s="155"/>
      <c r="K45" s="155"/>
      <c r="L45" s="155"/>
      <c r="M45" s="155"/>
      <c r="N45" s="155"/>
      <c r="O45" s="224">
        <f>F45+L45</f>
        <v>26969.7</v>
      </c>
      <c r="P45" s="224">
        <f t="shared" si="30"/>
        <v>10000</v>
      </c>
      <c r="Q45" s="224">
        <f t="shared" si="31"/>
        <v>10000</v>
      </c>
    </row>
    <row r="46" spans="1:17" ht="29.25" customHeight="1" x14ac:dyDescent="0.25">
      <c r="A46" s="257"/>
      <c r="B46" s="124">
        <v>31001</v>
      </c>
      <c r="C46" s="272" t="s">
        <v>68</v>
      </c>
      <c r="D46" s="273"/>
      <c r="E46" s="274"/>
      <c r="F46" s="224">
        <f>'Հ 5'!I10</f>
        <v>26969.7</v>
      </c>
      <c r="G46" s="224">
        <f>'Հ 5'!J10</f>
        <v>10000</v>
      </c>
      <c r="H46" s="224">
        <f>'Հ 5'!K10</f>
        <v>10000</v>
      </c>
      <c r="I46" s="155"/>
      <c r="J46" s="155"/>
      <c r="K46" s="155"/>
      <c r="L46" s="155"/>
      <c r="M46" s="155"/>
      <c r="N46" s="155"/>
      <c r="O46" s="224">
        <f>F46+L46</f>
        <v>26969.7</v>
      </c>
      <c r="P46" s="224">
        <f t="shared" ref="P46:Q46" si="33">G46+M46</f>
        <v>10000</v>
      </c>
      <c r="Q46" s="224">
        <f t="shared" si="33"/>
        <v>10000</v>
      </c>
    </row>
    <row r="47" spans="1:17" ht="27" customHeight="1" x14ac:dyDescent="0.25">
      <c r="A47" s="253">
        <v>1182</v>
      </c>
      <c r="B47" s="25"/>
      <c r="C47" s="362" t="s">
        <v>86</v>
      </c>
      <c r="D47" s="363"/>
      <c r="E47" s="364"/>
      <c r="F47" s="151">
        <f>F48</f>
        <v>110000</v>
      </c>
      <c r="G47" s="151">
        <f t="shared" ref="G47:H47" si="34">G48</f>
        <v>110000</v>
      </c>
      <c r="H47" s="151">
        <f t="shared" si="34"/>
        <v>110000</v>
      </c>
      <c r="I47" s="151"/>
      <c r="J47" s="151"/>
      <c r="K47" s="151"/>
      <c r="L47" s="151"/>
      <c r="M47" s="151"/>
      <c r="N47" s="151"/>
      <c r="O47" s="151">
        <f>F47+L47</f>
        <v>110000</v>
      </c>
      <c r="P47" s="151">
        <f t="shared" si="30"/>
        <v>110000</v>
      </c>
      <c r="Q47" s="151">
        <f t="shared" si="31"/>
        <v>110000</v>
      </c>
    </row>
    <row r="48" spans="1:17" ht="32.25" customHeight="1" x14ac:dyDescent="0.25">
      <c r="A48" s="253"/>
      <c r="B48" s="25">
        <v>31001</v>
      </c>
      <c r="C48" s="347" t="s">
        <v>88</v>
      </c>
      <c r="D48" s="348"/>
      <c r="E48" s="349"/>
      <c r="F48" s="151">
        <f>'Հ 5'!I39</f>
        <v>110000</v>
      </c>
      <c r="G48" s="151">
        <f>'Հ 5'!J39</f>
        <v>110000</v>
      </c>
      <c r="H48" s="151">
        <f>'Հ 5'!K39</f>
        <v>110000</v>
      </c>
      <c r="I48" s="151"/>
      <c r="J48" s="151"/>
      <c r="K48" s="151"/>
      <c r="L48" s="151"/>
      <c r="M48" s="151"/>
      <c r="N48" s="151"/>
      <c r="O48" s="151">
        <f>F48+L48</f>
        <v>110000</v>
      </c>
      <c r="P48" s="151">
        <f t="shared" ref="P48:Q56" si="35">G48+M48</f>
        <v>110000</v>
      </c>
      <c r="Q48" s="151">
        <f t="shared" si="35"/>
        <v>110000</v>
      </c>
    </row>
    <row r="49" spans="1:17" ht="26.25" customHeight="1" x14ac:dyDescent="0.25">
      <c r="A49" s="254">
        <v>1228</v>
      </c>
      <c r="B49" s="14"/>
      <c r="C49" s="355" t="s">
        <v>133</v>
      </c>
      <c r="D49" s="356"/>
      <c r="E49" s="357"/>
      <c r="F49" s="151">
        <f>F50+F51+F52+F53+F54+F55+F56</f>
        <v>2700000</v>
      </c>
      <c r="G49" s="151">
        <f t="shared" ref="G49:H49" si="36">G50+G51+G52+G53+G54+G55+G56</f>
        <v>2900000</v>
      </c>
      <c r="H49" s="151">
        <f t="shared" si="36"/>
        <v>1400000</v>
      </c>
      <c r="I49" s="151"/>
      <c r="J49" s="151"/>
      <c r="K49" s="151"/>
      <c r="L49" s="151"/>
      <c r="M49" s="151"/>
      <c r="N49" s="151"/>
      <c r="O49" s="151">
        <f t="shared" ref="O49:O56" si="37">F49+L49</f>
        <v>2700000</v>
      </c>
      <c r="P49" s="151">
        <f t="shared" si="35"/>
        <v>2900000</v>
      </c>
      <c r="Q49" s="151">
        <f t="shared" si="35"/>
        <v>1400000</v>
      </c>
    </row>
    <row r="50" spans="1:17" ht="21" customHeight="1" x14ac:dyDescent="0.25">
      <c r="A50" s="254"/>
      <c r="B50" s="14">
        <v>31001</v>
      </c>
      <c r="C50" s="359" t="s">
        <v>134</v>
      </c>
      <c r="D50" s="360"/>
      <c r="E50" s="361"/>
      <c r="F50" s="151">
        <f>'Հ 5'!I41</f>
        <v>1500000</v>
      </c>
      <c r="G50" s="151">
        <f>'Հ 5'!J41</f>
        <v>1500000</v>
      </c>
      <c r="H50" s="151">
        <f>'Հ 5'!K41</f>
        <v>0</v>
      </c>
      <c r="I50" s="155"/>
      <c r="J50" s="155"/>
      <c r="K50" s="155"/>
      <c r="L50" s="155"/>
      <c r="M50" s="155"/>
      <c r="N50" s="155"/>
      <c r="O50" s="151">
        <f t="shared" si="37"/>
        <v>1500000</v>
      </c>
      <c r="P50" s="151">
        <f t="shared" si="35"/>
        <v>1500000</v>
      </c>
      <c r="Q50" s="151">
        <f t="shared" si="35"/>
        <v>0</v>
      </c>
    </row>
    <row r="51" spans="1:17" ht="20.25" customHeight="1" x14ac:dyDescent="0.25">
      <c r="A51" s="254"/>
      <c r="B51" s="14">
        <v>31002</v>
      </c>
      <c r="C51" s="359" t="s">
        <v>132</v>
      </c>
      <c r="D51" s="360"/>
      <c r="E51" s="361"/>
      <c r="F51" s="151">
        <f>'Հ 5'!I42</f>
        <v>1200000</v>
      </c>
      <c r="G51" s="151">
        <f>'Հ 5'!J42</f>
        <v>1400000</v>
      </c>
      <c r="H51" s="151">
        <f>'Հ 5'!K42</f>
        <v>1400000</v>
      </c>
      <c r="I51" s="151"/>
      <c r="J51" s="151"/>
      <c r="K51" s="151"/>
      <c r="L51" s="151"/>
      <c r="M51" s="151"/>
      <c r="N51" s="151"/>
      <c r="O51" s="151">
        <f t="shared" si="37"/>
        <v>1200000</v>
      </c>
      <c r="P51" s="151">
        <f t="shared" si="35"/>
        <v>1400000</v>
      </c>
      <c r="Q51" s="151">
        <f t="shared" si="35"/>
        <v>1400000</v>
      </c>
    </row>
    <row r="52" spans="1:17" ht="25.5" customHeight="1" x14ac:dyDescent="0.25">
      <c r="A52" s="254"/>
      <c r="B52" s="14">
        <v>31003</v>
      </c>
      <c r="C52" s="243" t="s">
        <v>143</v>
      </c>
      <c r="D52" s="243"/>
      <c r="E52" s="243"/>
      <c r="F52" s="151">
        <f>'Հ 5'!I44</f>
        <v>0</v>
      </c>
      <c r="G52" s="151">
        <f>'Հ 5'!J44</f>
        <v>0</v>
      </c>
      <c r="H52" s="151">
        <f>'Հ 5'!K44</f>
        <v>0</v>
      </c>
      <c r="I52" s="234"/>
      <c r="J52" s="234"/>
      <c r="K52" s="234"/>
      <c r="L52" s="234"/>
      <c r="M52" s="234"/>
      <c r="N52" s="234"/>
      <c r="O52" s="151">
        <f t="shared" si="37"/>
        <v>0</v>
      </c>
      <c r="P52" s="151">
        <f t="shared" si="35"/>
        <v>0</v>
      </c>
      <c r="Q52" s="151">
        <f t="shared" si="35"/>
        <v>0</v>
      </c>
    </row>
    <row r="53" spans="1:17" ht="29.25" customHeight="1" x14ac:dyDescent="0.25">
      <c r="A53" s="254"/>
      <c r="B53" s="14">
        <v>31004</v>
      </c>
      <c r="C53" s="243" t="s">
        <v>144</v>
      </c>
      <c r="D53" s="243"/>
      <c r="E53" s="243"/>
      <c r="F53" s="151">
        <f>'Հ 5'!I45</f>
        <v>0</v>
      </c>
      <c r="G53" s="151">
        <f>'Հ 5'!J45</f>
        <v>0</v>
      </c>
      <c r="H53" s="151">
        <f>'Հ 5'!K45</f>
        <v>0</v>
      </c>
      <c r="I53" s="234"/>
      <c r="J53" s="234"/>
      <c r="K53" s="234"/>
      <c r="L53" s="234"/>
      <c r="M53" s="234"/>
      <c r="N53" s="234"/>
      <c r="O53" s="151">
        <f t="shared" si="37"/>
        <v>0</v>
      </c>
      <c r="P53" s="151">
        <f t="shared" si="35"/>
        <v>0</v>
      </c>
      <c r="Q53" s="151">
        <f t="shared" si="35"/>
        <v>0</v>
      </c>
    </row>
    <row r="54" spans="1:17" ht="30" customHeight="1" x14ac:dyDescent="0.25">
      <c r="A54" s="254"/>
      <c r="B54" s="14">
        <v>31005</v>
      </c>
      <c r="C54" s="243" t="s">
        <v>145</v>
      </c>
      <c r="D54" s="243"/>
      <c r="E54" s="243"/>
      <c r="F54" s="151">
        <f>'Հ 5'!I46</f>
        <v>0</v>
      </c>
      <c r="G54" s="151">
        <f>'Հ 5'!J46</f>
        <v>0</v>
      </c>
      <c r="H54" s="151">
        <f>'Հ 5'!K46</f>
        <v>0</v>
      </c>
      <c r="I54" s="234"/>
      <c r="J54" s="234"/>
      <c r="K54" s="234"/>
      <c r="L54" s="234"/>
      <c r="M54" s="234"/>
      <c r="N54" s="234"/>
      <c r="O54" s="151">
        <f t="shared" si="37"/>
        <v>0</v>
      </c>
      <c r="P54" s="151">
        <f t="shared" si="35"/>
        <v>0</v>
      </c>
      <c r="Q54" s="151">
        <f t="shared" si="35"/>
        <v>0</v>
      </c>
    </row>
    <row r="55" spans="1:17" ht="32.25" customHeight="1" x14ac:dyDescent="0.25">
      <c r="A55" s="254"/>
      <c r="B55" s="14">
        <v>31006</v>
      </c>
      <c r="C55" s="243" t="s">
        <v>146</v>
      </c>
      <c r="D55" s="243"/>
      <c r="E55" s="243"/>
      <c r="F55" s="151">
        <f>'Հ 5'!I47</f>
        <v>0</v>
      </c>
      <c r="G55" s="151">
        <f>'Հ 5'!J47</f>
        <v>0</v>
      </c>
      <c r="H55" s="151">
        <f>'Հ 5'!K47</f>
        <v>0</v>
      </c>
      <c r="I55" s="234"/>
      <c r="J55" s="234"/>
      <c r="K55" s="234"/>
      <c r="L55" s="234"/>
      <c r="M55" s="234"/>
      <c r="N55" s="234"/>
      <c r="O55" s="151">
        <f t="shared" si="37"/>
        <v>0</v>
      </c>
      <c r="P55" s="151">
        <f t="shared" si="35"/>
        <v>0</v>
      </c>
      <c r="Q55" s="151">
        <f t="shared" si="35"/>
        <v>0</v>
      </c>
    </row>
    <row r="56" spans="1:17" ht="24.75" customHeight="1" x14ac:dyDescent="0.25">
      <c r="A56" s="254"/>
      <c r="B56" s="14">
        <v>31007</v>
      </c>
      <c r="C56" s="243" t="s">
        <v>147</v>
      </c>
      <c r="D56" s="243"/>
      <c r="E56" s="243"/>
      <c r="F56" s="151">
        <f>'Հ 5'!I48</f>
        <v>0</v>
      </c>
      <c r="G56" s="151">
        <f>'Հ 5'!J48</f>
        <v>0</v>
      </c>
      <c r="H56" s="151">
        <f>'Հ 5'!K48</f>
        <v>0</v>
      </c>
      <c r="I56" s="234"/>
      <c r="J56" s="234"/>
      <c r="K56" s="234"/>
      <c r="L56" s="234"/>
      <c r="M56" s="234"/>
      <c r="N56" s="234"/>
      <c r="O56" s="151">
        <f t="shared" si="37"/>
        <v>0</v>
      </c>
      <c r="P56" s="151">
        <f t="shared" si="35"/>
        <v>0</v>
      </c>
      <c r="Q56" s="151">
        <f t="shared" si="35"/>
        <v>0</v>
      </c>
    </row>
    <row r="57" spans="1:17" ht="24.75" customHeight="1" x14ac:dyDescent="0.25">
      <c r="A57" s="254">
        <v>1080</v>
      </c>
      <c r="B57" s="25"/>
      <c r="C57" s="288" t="s">
        <v>156</v>
      </c>
      <c r="D57" s="288"/>
      <c r="E57" s="288"/>
      <c r="F57" s="151">
        <f>F58+F59+F60+F61</f>
        <v>0</v>
      </c>
      <c r="G57" s="151">
        <f t="shared" ref="G57:H57" si="38">G58+G59+G60+G61</f>
        <v>0</v>
      </c>
      <c r="H57" s="151">
        <f t="shared" si="38"/>
        <v>0</v>
      </c>
      <c r="I57" s="151">
        <f t="shared" ref="I57" si="39">I58+I59+I60+I61</f>
        <v>0</v>
      </c>
      <c r="J57" s="151">
        <f t="shared" ref="J57" si="40">J58+J59+J60+J61</f>
        <v>0</v>
      </c>
      <c r="K57" s="151">
        <f t="shared" ref="K57" si="41">K58+K59+K60+K61</f>
        <v>0</v>
      </c>
      <c r="L57" s="151">
        <f t="shared" ref="L57" si="42">L58+L59+L60+L61</f>
        <v>0</v>
      </c>
      <c r="M57" s="151">
        <f t="shared" ref="M57" si="43">M58+M59+M60+M61</f>
        <v>0</v>
      </c>
      <c r="N57" s="151">
        <f t="shared" ref="N57" si="44">N58+N59+N60+N61</f>
        <v>0</v>
      </c>
      <c r="O57" s="151">
        <f t="shared" ref="O57" si="45">O58+O59+O60+O61</f>
        <v>0</v>
      </c>
      <c r="P57" s="151">
        <f t="shared" ref="P57" si="46">P58+P59+P60+P61</f>
        <v>0</v>
      </c>
      <c r="Q57" s="151">
        <f t="shared" ref="Q57" si="47">Q58+Q59+Q60+Q61</f>
        <v>0</v>
      </c>
    </row>
    <row r="58" spans="1:17" ht="27" customHeight="1" x14ac:dyDescent="0.25">
      <c r="A58" s="254"/>
      <c r="B58" s="14">
        <v>31001</v>
      </c>
      <c r="C58" s="272" t="s">
        <v>151</v>
      </c>
      <c r="D58" s="273"/>
      <c r="E58" s="27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</row>
    <row r="59" spans="1:17" ht="28.5" customHeight="1" x14ac:dyDescent="0.25">
      <c r="A59" s="254"/>
      <c r="B59" s="25">
        <v>31002</v>
      </c>
      <c r="C59" s="272" t="s">
        <v>150</v>
      </c>
      <c r="D59" s="273"/>
      <c r="E59" s="27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</row>
    <row r="60" spans="1:17" ht="38.25" customHeight="1" x14ac:dyDescent="0.25">
      <c r="A60" s="254"/>
      <c r="B60" s="32">
        <v>31003</v>
      </c>
      <c r="C60" s="272" t="s">
        <v>149</v>
      </c>
      <c r="D60" s="273"/>
      <c r="E60" s="27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</row>
    <row r="61" spans="1:17" ht="35.25" customHeight="1" x14ac:dyDescent="0.25">
      <c r="A61" s="254"/>
      <c r="B61" s="5">
        <v>31004</v>
      </c>
      <c r="C61" s="272" t="s">
        <v>148</v>
      </c>
      <c r="D61" s="273"/>
      <c r="E61" s="27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</row>
    <row r="67" spans="1:17" s="161" customFormat="1" x14ac:dyDescent="0.25">
      <c r="F67" s="222">
        <f>F9+F13+F15+F19+F24+F27+F29+F33+F36+F39+F45+F47+F49+F57</f>
        <v>27451092.399999995</v>
      </c>
      <c r="G67" s="222">
        <f t="shared" ref="G67:H67" si="48">G9+G13+G15+G19+G24+G27+G29+G33+G36+G39+G45+G47+G49+G57</f>
        <v>30888780.499999996</v>
      </c>
      <c r="H67" s="222">
        <f t="shared" si="48"/>
        <v>29708051.099999998</v>
      </c>
      <c r="I67" s="222">
        <f t="shared" ref="I67:N67" si="49">I9+I13+I15+I19+I24+I27+I29+I33+I36+I39+I47+I49</f>
        <v>0</v>
      </c>
      <c r="J67" s="222">
        <f t="shared" si="49"/>
        <v>0</v>
      </c>
      <c r="K67" s="222">
        <f t="shared" si="49"/>
        <v>0</v>
      </c>
      <c r="L67" s="222">
        <f t="shared" si="49"/>
        <v>0</v>
      </c>
      <c r="M67" s="222">
        <f t="shared" si="49"/>
        <v>0</v>
      </c>
      <c r="N67" s="222">
        <f t="shared" si="49"/>
        <v>0</v>
      </c>
      <c r="O67" s="222">
        <f>F67+L67</f>
        <v>27451092.399999995</v>
      </c>
      <c r="P67" s="222">
        <f>G67+M67</f>
        <v>30888780.499999996</v>
      </c>
      <c r="Q67" s="222">
        <f>H67+N67</f>
        <v>29708051.099999998</v>
      </c>
    </row>
    <row r="68" spans="1:17" x14ac:dyDescent="0.25">
      <c r="K68" s="236"/>
      <c r="L68" s="236"/>
      <c r="M68" s="236"/>
      <c r="N68" s="236"/>
    </row>
    <row r="72" spans="1:17" x14ac:dyDescent="0.25">
      <c r="A72" s="12" t="s">
        <v>135</v>
      </c>
    </row>
  </sheetData>
  <mergeCells count="81">
    <mergeCell ref="C61:E61"/>
    <mergeCell ref="A57:A61"/>
    <mergeCell ref="C57:E57"/>
    <mergeCell ref="C58:E58"/>
    <mergeCell ref="C59:E59"/>
    <mergeCell ref="C60:E60"/>
    <mergeCell ref="C51:E51"/>
    <mergeCell ref="A47:A48"/>
    <mergeCell ref="C47:E47"/>
    <mergeCell ref="C48:E48"/>
    <mergeCell ref="C50:E50"/>
    <mergeCell ref="A49:A56"/>
    <mergeCell ref="C52:E52"/>
    <mergeCell ref="C53:E53"/>
    <mergeCell ref="C54:E54"/>
    <mergeCell ref="C55:E55"/>
    <mergeCell ref="C56:E56"/>
    <mergeCell ref="A39:A42"/>
    <mergeCell ref="C42:E42"/>
    <mergeCell ref="A38:D38"/>
    <mergeCell ref="E38:F38"/>
    <mergeCell ref="C49:E49"/>
    <mergeCell ref="C45:E45"/>
    <mergeCell ref="A45:A46"/>
    <mergeCell ref="C46:E46"/>
    <mergeCell ref="A9:A12"/>
    <mergeCell ref="C11:E11"/>
    <mergeCell ref="C12:E12"/>
    <mergeCell ref="C36:E36"/>
    <mergeCell ref="A36:A37"/>
    <mergeCell ref="C37:E37"/>
    <mergeCell ref="A24:A26"/>
    <mergeCell ref="C33:E33"/>
    <mergeCell ref="A29:A32"/>
    <mergeCell ref="C34:E34"/>
    <mergeCell ref="C32:E32"/>
    <mergeCell ref="C24:E24"/>
    <mergeCell ref="C25:E25"/>
    <mergeCell ref="C26:E26"/>
    <mergeCell ref="C29:E29"/>
    <mergeCell ref="C31:E31"/>
    <mergeCell ref="A15:A18"/>
    <mergeCell ref="C13:E13"/>
    <mergeCell ref="C14:E14"/>
    <mergeCell ref="C22:E22"/>
    <mergeCell ref="C21:E21"/>
    <mergeCell ref="A19:A23"/>
    <mergeCell ref="C15:E15"/>
    <mergeCell ref="C16:E16"/>
    <mergeCell ref="A13:A14"/>
    <mergeCell ref="C18:E18"/>
    <mergeCell ref="C19:E19"/>
    <mergeCell ref="C20:E20"/>
    <mergeCell ref="O5:Q5"/>
    <mergeCell ref="I6:K6"/>
    <mergeCell ref="L6:N6"/>
    <mergeCell ref="O6:Q6"/>
    <mergeCell ref="A35:D35"/>
    <mergeCell ref="E35:F35"/>
    <mergeCell ref="A8:D8"/>
    <mergeCell ref="E8:F8"/>
    <mergeCell ref="A33:A34"/>
    <mergeCell ref="C9:E9"/>
    <mergeCell ref="C10:E10"/>
    <mergeCell ref="I5:K5"/>
    <mergeCell ref="C23:E23"/>
    <mergeCell ref="A27:A28"/>
    <mergeCell ref="A5:B6"/>
    <mergeCell ref="C5:E7"/>
    <mergeCell ref="L5:N5"/>
    <mergeCell ref="C17:E17"/>
    <mergeCell ref="C43:E43"/>
    <mergeCell ref="C44:E44"/>
    <mergeCell ref="C40:E40"/>
    <mergeCell ref="F5:H5"/>
    <mergeCell ref="F6:H6"/>
    <mergeCell ref="C30:E30"/>
    <mergeCell ref="C27:E27"/>
    <mergeCell ref="C28:E28"/>
    <mergeCell ref="C39:E39"/>
    <mergeCell ref="C41:E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Հ 4</vt:lpstr>
      <vt:lpstr>Հ 5</vt:lpstr>
      <vt:lpstr>Հ8</vt:lpstr>
      <vt:lpstr>Հ 10.1</vt:lpstr>
      <vt:lpstr>Հ8!_ftn1</vt:lpstr>
      <vt:lpstr>Հ8!_Toc501014760</vt:lpstr>
      <vt:lpstr>'Հ 10.1'!_Toc501014762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Zara Margaryan</cp:lastModifiedBy>
  <cp:lastPrinted>2022-03-16T06:21:39Z</cp:lastPrinted>
  <dcterms:created xsi:type="dcterms:W3CDTF">2017-12-06T07:28:20Z</dcterms:created>
  <dcterms:modified xsi:type="dcterms:W3CDTF">2022-03-16T08:20:16Z</dcterms:modified>
</cp:coreProperties>
</file>