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19.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20.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1.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22.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23.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24.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2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26.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27.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28.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29.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activeTab="1"/>
  </bookViews>
  <sheets>
    <sheet name="Լրացման պահանջներ" sheetId="7" r:id="rId1"/>
    <sheet name="Հ1 Ձև1 " sheetId="9" r:id="rId2"/>
    <sheet name="Հ1 Ձև 2 (1)" sheetId="1" r:id="rId3"/>
    <sheet name="Հ1 Ձև 2 (2)" sheetId="13" r:id="rId4"/>
    <sheet name="Հ1 Ձև 2 (3)" sheetId="12" r:id="rId5"/>
    <sheet name="Հ1 Ձև 2 (4)" sheetId="14" r:id="rId6"/>
    <sheet name="Հ1 Ձև 2 (5)" sheetId="15" r:id="rId7"/>
    <sheet name="Հ1 Ձև 2 (6)" sheetId="16" r:id="rId8"/>
    <sheet name="Հ1 Ձև 2 (7)" sheetId="30" r:id="rId9"/>
    <sheet name="Հ1 Ձև 2 (8)" sheetId="18" r:id="rId10"/>
    <sheet name="Հ1 Ձև 2 (9)" sheetId="19" r:id="rId11"/>
    <sheet name="Հ1 Ձև 2 (10)" sheetId="21" r:id="rId12"/>
    <sheet name="Հ1 Ձև 2 (11)" sheetId="22" r:id="rId13"/>
    <sheet name="Հ1 Ձև 2 (12)" sheetId="23" r:id="rId14"/>
    <sheet name="Հ1 Ձև 2 (13)" sheetId="24" r:id="rId15"/>
    <sheet name="Հ1 Ձև 2 (14)" sheetId="25" r:id="rId16"/>
    <sheet name="Հ1 Ձև 2 (15)" sheetId="26" r:id="rId17"/>
    <sheet name="Հ1 Ձև 2 (16)" sheetId="27" r:id="rId18"/>
    <sheet name="Հ1 Ձև 2 (17)" sheetId="28" r:id="rId19"/>
    <sheet name="Հ1 Ձև 2 (18)" sheetId="20" r:id="rId20"/>
    <sheet name="Հ1 Ձև 2 (19)" sheetId="11" r:id="rId21"/>
    <sheet name="Հ1 Ձև 2 (20)" sheetId="29" r:id="rId22"/>
    <sheet name="Հ1 Ձև 2 (21)" sheetId="42" r:id="rId23"/>
    <sheet name="Հ1 Ձև 2 (22)" sheetId="31" r:id="rId24"/>
    <sheet name="Հ1 Ձև 2 (23)" sheetId="33" r:id="rId25"/>
    <sheet name="Հ1 Ձև 2 (24)" sheetId="34" r:id="rId26"/>
    <sheet name="Հ1 Ձև 2 (25)" sheetId="35" r:id="rId27"/>
    <sheet name="Հ1 Ձև 2 (26)" sheetId="36" r:id="rId28"/>
    <sheet name="Հ1 Ձև 2 (27)" sheetId="37" r:id="rId29"/>
    <sheet name="Հ1 Ձև 2 (28)" sheetId="38" r:id="rId30"/>
    <sheet name="Հ1 Ձև 2 (29)" sheetId="41" r:id="rId31"/>
  </sheets>
  <definedNames>
    <definedName name="_ftn1" localSheetId="1">'Հ1 Ձև1 '!#REF!</definedName>
    <definedName name="_ftn2" localSheetId="1">'Հ1 Ձև1 '!#REF!</definedName>
    <definedName name="_ftnref1" localSheetId="1">'Հ1 Ձև1 '!$W$6</definedName>
    <definedName name="_ftnref2" localSheetId="1">'Հ1 Ձև1 '!$X$6</definedName>
    <definedName name="_Toc501014752" localSheetId="2">'Հ1 Ձև 2 (1)'!#REF!</definedName>
    <definedName name="_Toc501014752" localSheetId="11">'Հ1 Ձև 2 (10)'!#REF!</definedName>
    <definedName name="_Toc501014752" localSheetId="12">'Հ1 Ձև 2 (11)'!#REF!</definedName>
    <definedName name="_Toc501014752" localSheetId="13">'Հ1 Ձև 2 (12)'!#REF!</definedName>
    <definedName name="_Toc501014752" localSheetId="14">'Հ1 Ձև 2 (13)'!#REF!</definedName>
    <definedName name="_Toc501014752" localSheetId="15">'Հ1 Ձև 2 (14)'!#REF!</definedName>
    <definedName name="_Toc501014752" localSheetId="16">'Հ1 Ձև 2 (15)'!#REF!</definedName>
    <definedName name="_Toc501014752" localSheetId="17">'Հ1 Ձև 2 (16)'!#REF!</definedName>
    <definedName name="_Toc501014752" localSheetId="18">'Հ1 Ձև 2 (17)'!#REF!</definedName>
    <definedName name="_Toc501014752" localSheetId="19">'Հ1 Ձև 2 (18)'!#REF!</definedName>
    <definedName name="_Toc501014752" localSheetId="20">'Հ1 Ձև 2 (19)'!#REF!</definedName>
    <definedName name="_Toc501014752" localSheetId="3">'Հ1 Ձև 2 (2)'!#REF!</definedName>
    <definedName name="_Toc501014752" localSheetId="21">'Հ1 Ձև 2 (20)'!#REF!</definedName>
    <definedName name="_Toc501014752" localSheetId="23">'Հ1 Ձև 2 (22)'!#REF!</definedName>
    <definedName name="_Toc501014752" localSheetId="24">'Հ1 Ձև 2 (23)'!#REF!</definedName>
    <definedName name="_Toc501014752" localSheetId="25">'Հ1 Ձև 2 (24)'!#REF!</definedName>
    <definedName name="_Toc501014752" localSheetId="26">'Հ1 Ձև 2 (25)'!#REF!</definedName>
    <definedName name="_Toc501014752" localSheetId="27">'Հ1 Ձև 2 (26)'!#REF!</definedName>
    <definedName name="_Toc501014752" localSheetId="28">'Հ1 Ձև 2 (27)'!#REF!</definedName>
    <definedName name="_Toc501014752" localSheetId="29">'Հ1 Ձև 2 (28)'!#REF!</definedName>
    <definedName name="_Toc501014752" localSheetId="30">'Հ1 Ձև 2 (29)'!#REF!</definedName>
    <definedName name="_Toc501014752" localSheetId="4">'Հ1 Ձև 2 (3)'!#REF!</definedName>
    <definedName name="_Toc501014752" localSheetId="5">'Հ1 Ձև 2 (4)'!#REF!</definedName>
    <definedName name="_Toc501014752" localSheetId="6">'Հ1 Ձև 2 (5)'!#REF!</definedName>
    <definedName name="_Toc501014752" localSheetId="7">'Հ1 Ձև 2 (6)'!#REF!</definedName>
    <definedName name="_Toc501014752" localSheetId="8">'Հ1 Ձև 2 (7)'!#REF!</definedName>
    <definedName name="_Toc501014752" localSheetId="9">'Հ1 Ձև 2 (8)'!#REF!</definedName>
    <definedName name="_Toc501014752" localSheetId="10">'Հ1 Ձև 2 (9)'!#REF!</definedName>
    <definedName name="_Toc501014753" localSheetId="2">'Հ1 Ձև 2 (1)'!#REF!</definedName>
    <definedName name="_Toc501014753" localSheetId="11">'Հ1 Ձև 2 (10)'!#REF!</definedName>
    <definedName name="_Toc501014753" localSheetId="12">'Հ1 Ձև 2 (11)'!#REF!</definedName>
    <definedName name="_Toc501014753" localSheetId="13">'Հ1 Ձև 2 (12)'!#REF!</definedName>
    <definedName name="_Toc501014753" localSheetId="14">'Հ1 Ձև 2 (13)'!#REF!</definedName>
    <definedName name="_Toc501014753" localSheetId="15">'Հ1 Ձև 2 (14)'!#REF!</definedName>
    <definedName name="_Toc501014753" localSheetId="16">'Հ1 Ձև 2 (15)'!#REF!</definedName>
    <definedName name="_Toc501014753" localSheetId="17">'Հ1 Ձև 2 (16)'!#REF!</definedName>
    <definedName name="_Toc501014753" localSheetId="18">'Հ1 Ձև 2 (17)'!#REF!</definedName>
    <definedName name="_Toc501014753" localSheetId="19">'Հ1 Ձև 2 (18)'!#REF!</definedName>
    <definedName name="_Toc501014753" localSheetId="20">'Հ1 Ձև 2 (19)'!#REF!</definedName>
    <definedName name="_Toc501014753" localSheetId="3">'Հ1 Ձև 2 (2)'!#REF!</definedName>
    <definedName name="_Toc501014753" localSheetId="21">'Հ1 Ձև 2 (20)'!#REF!</definedName>
    <definedName name="_Toc501014753" localSheetId="23">'Հ1 Ձև 2 (22)'!#REF!</definedName>
    <definedName name="_Toc501014753" localSheetId="24">'Հ1 Ձև 2 (23)'!#REF!</definedName>
    <definedName name="_Toc501014753" localSheetId="25">'Հ1 Ձև 2 (24)'!#REF!</definedName>
    <definedName name="_Toc501014753" localSheetId="26">'Հ1 Ձև 2 (25)'!#REF!</definedName>
    <definedName name="_Toc501014753" localSheetId="27">'Հ1 Ձև 2 (26)'!#REF!</definedName>
    <definedName name="_Toc501014753" localSheetId="28">'Հ1 Ձև 2 (27)'!#REF!</definedName>
    <definedName name="_Toc501014753" localSheetId="29">'Հ1 Ձև 2 (28)'!#REF!</definedName>
    <definedName name="_Toc501014753" localSheetId="30">'Հ1 Ձև 2 (29)'!#REF!</definedName>
    <definedName name="_Toc501014753" localSheetId="4">'Հ1 Ձև 2 (3)'!#REF!</definedName>
    <definedName name="_Toc501014753" localSheetId="5">'Հ1 Ձև 2 (4)'!#REF!</definedName>
    <definedName name="_Toc501014753" localSheetId="6">'Հ1 Ձև 2 (5)'!#REF!</definedName>
    <definedName name="_Toc501014753" localSheetId="7">'Հ1 Ձև 2 (6)'!#REF!</definedName>
    <definedName name="_Toc501014753" localSheetId="8">'Հ1 Ձև 2 (7)'!#REF!</definedName>
    <definedName name="_Toc501014753" localSheetId="9">'Հ1 Ձև 2 (8)'!#REF!</definedName>
    <definedName name="_Toc501014753" localSheetId="10">'Հ1 Ձև 2 (9)'!#REF!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2" i="14" l="1"/>
  <c r="G27" i="9" l="1"/>
  <c r="G26" i="9"/>
  <c r="D36" i="9"/>
  <c r="C36" i="9"/>
  <c r="B36" i="9"/>
  <c r="E35" i="9"/>
  <c r="D35" i="9"/>
  <c r="C35" i="9"/>
  <c r="B35" i="9"/>
  <c r="E34" i="9"/>
  <c r="D34" i="9"/>
  <c r="C34" i="9"/>
  <c r="B34" i="9"/>
  <c r="C33" i="9"/>
  <c r="B33" i="9"/>
  <c r="B32" i="9"/>
  <c r="D32" i="9"/>
  <c r="D31" i="9"/>
  <c r="D30" i="9"/>
  <c r="D29" i="9"/>
  <c r="D28" i="9"/>
  <c r="D27" i="9"/>
  <c r="D26" i="9"/>
  <c r="F33" i="9"/>
  <c r="E33" i="9"/>
  <c r="D33" i="9"/>
  <c r="C32" i="9"/>
  <c r="E32" i="9"/>
  <c r="B31" i="9"/>
  <c r="F30" i="9"/>
  <c r="B30" i="9"/>
  <c r="B29" i="9"/>
  <c r="Y28" i="9"/>
  <c r="X28" i="9"/>
  <c r="W28" i="9"/>
  <c r="V28" i="9"/>
  <c r="U28" i="9"/>
  <c r="T28" i="9"/>
  <c r="S28" i="9"/>
  <c r="R28" i="9"/>
  <c r="Q28" i="9"/>
  <c r="P28" i="9"/>
  <c r="O28" i="9"/>
  <c r="N28" i="9"/>
  <c r="M28" i="9"/>
  <c r="K28" i="9"/>
  <c r="L28" i="9"/>
  <c r="J28" i="9"/>
  <c r="I28" i="9"/>
  <c r="H28" i="9"/>
  <c r="G28" i="9"/>
  <c r="F28" i="9"/>
  <c r="E28" i="9"/>
  <c r="C28" i="9"/>
  <c r="B28" i="9"/>
  <c r="B27" i="9"/>
  <c r="Y29" i="9"/>
  <c r="X29" i="9"/>
  <c r="W29" i="9"/>
  <c r="V29" i="9"/>
  <c r="U29" i="9"/>
  <c r="T29" i="9"/>
  <c r="S29" i="9"/>
  <c r="R29" i="9"/>
  <c r="Q29" i="9"/>
  <c r="P29" i="9"/>
  <c r="O29" i="9"/>
  <c r="N29" i="9"/>
  <c r="M29" i="9"/>
  <c r="L29" i="9"/>
  <c r="K29" i="9"/>
  <c r="J29" i="9"/>
  <c r="I29" i="9"/>
  <c r="H29" i="9"/>
  <c r="G29" i="9"/>
  <c r="F29" i="9"/>
  <c r="E29" i="9"/>
  <c r="C29" i="9"/>
  <c r="P44" i="42" l="1"/>
  <c r="O44" i="42"/>
  <c r="N44" i="42"/>
  <c r="G44" i="42"/>
  <c r="F44" i="42"/>
  <c r="D44" i="42"/>
  <c r="C44" i="42"/>
  <c r="M43" i="42"/>
  <c r="L43" i="42"/>
  <c r="K43" i="42"/>
  <c r="J42" i="42"/>
  <c r="J44" i="42" s="1"/>
  <c r="I42" i="42"/>
  <c r="I44" i="42" s="1"/>
  <c r="H42" i="42"/>
  <c r="H44" i="42" s="1"/>
  <c r="G42" i="42"/>
  <c r="M42" i="42" s="1"/>
  <c r="M44" i="42" s="1"/>
  <c r="S44" i="42" s="1"/>
  <c r="F42" i="42"/>
  <c r="E42" i="42"/>
  <c r="E44" i="42" s="1"/>
  <c r="M41" i="42"/>
  <c r="S41" i="42" s="1"/>
  <c r="L41" i="42"/>
  <c r="R41" i="42" s="1"/>
  <c r="K41" i="42"/>
  <c r="Q41" i="42" s="1"/>
  <c r="R40" i="42"/>
  <c r="M40" i="42"/>
  <c r="S40" i="42" s="1"/>
  <c r="L40" i="42"/>
  <c r="K40" i="42"/>
  <c r="Q40" i="42" s="1"/>
  <c r="M39" i="42"/>
  <c r="S39" i="42" s="1"/>
  <c r="L39" i="42"/>
  <c r="R39" i="42" s="1"/>
  <c r="K39" i="42"/>
  <c r="Q39" i="42" s="1"/>
  <c r="R38" i="42"/>
  <c r="M38" i="42"/>
  <c r="S38" i="42" s="1"/>
  <c r="L38" i="42"/>
  <c r="K38" i="42"/>
  <c r="Q38" i="42" s="1"/>
  <c r="G33" i="38"/>
  <c r="L42" i="42" l="1"/>
  <c r="L44" i="42" s="1"/>
  <c r="R44" i="42" s="1"/>
  <c r="K42" i="42"/>
  <c r="K44" i="42" s="1"/>
  <c r="Q44" i="42" s="1"/>
  <c r="S52" i="13"/>
  <c r="S53" i="13"/>
  <c r="R52" i="13"/>
  <c r="R53" i="13"/>
  <c r="Q52" i="13"/>
  <c r="Q53" i="13"/>
  <c r="Q59" i="35"/>
  <c r="K41" i="35"/>
  <c r="Q41" i="35" s="1"/>
  <c r="L41" i="35"/>
  <c r="R41" i="35" s="1"/>
  <c r="M41" i="35"/>
  <c r="S41" i="35" s="1"/>
  <c r="K42" i="35"/>
  <c r="Q42" i="35" s="1"/>
  <c r="L42" i="35"/>
  <c r="R42" i="35" s="1"/>
  <c r="M42" i="35"/>
  <c r="S42" i="35" s="1"/>
  <c r="K43" i="35"/>
  <c r="Q43" i="35" s="1"/>
  <c r="L43" i="35"/>
  <c r="R43" i="35" s="1"/>
  <c r="M43" i="35"/>
  <c r="S43" i="35" s="1"/>
  <c r="K44" i="35"/>
  <c r="Q44" i="35" s="1"/>
  <c r="L44" i="35"/>
  <c r="R44" i="35" s="1"/>
  <c r="M44" i="35"/>
  <c r="S44" i="35" s="1"/>
  <c r="K45" i="35"/>
  <c r="Q45" i="35" s="1"/>
  <c r="L45" i="35"/>
  <c r="R45" i="35" s="1"/>
  <c r="M45" i="35"/>
  <c r="S45" i="35" s="1"/>
  <c r="K46" i="35"/>
  <c r="Q46" i="35" s="1"/>
  <c r="L46" i="35"/>
  <c r="R46" i="35" s="1"/>
  <c r="M46" i="35"/>
  <c r="S46" i="35" s="1"/>
  <c r="K47" i="35"/>
  <c r="Q47" i="35" s="1"/>
  <c r="L47" i="35"/>
  <c r="R47" i="35" s="1"/>
  <c r="M47" i="35"/>
  <c r="S47" i="35" s="1"/>
  <c r="K48" i="35"/>
  <c r="Q48" i="35" s="1"/>
  <c r="L48" i="35"/>
  <c r="R48" i="35" s="1"/>
  <c r="M48" i="35"/>
  <c r="S48" i="35" s="1"/>
  <c r="K49" i="35"/>
  <c r="Q49" i="35" s="1"/>
  <c r="L49" i="35"/>
  <c r="R49" i="35" s="1"/>
  <c r="M49" i="35"/>
  <c r="S49" i="35" s="1"/>
  <c r="K50" i="35"/>
  <c r="Q50" i="35" s="1"/>
  <c r="L50" i="35"/>
  <c r="R50" i="35" s="1"/>
  <c r="M50" i="35"/>
  <c r="S50" i="35" s="1"/>
  <c r="K51" i="35"/>
  <c r="Q51" i="35" s="1"/>
  <c r="L51" i="35"/>
  <c r="R51" i="35" s="1"/>
  <c r="M51" i="35"/>
  <c r="S51" i="35" s="1"/>
  <c r="K52" i="35"/>
  <c r="Q52" i="35" s="1"/>
  <c r="L52" i="35"/>
  <c r="R52" i="35" s="1"/>
  <c r="M52" i="35"/>
  <c r="S52" i="35" s="1"/>
  <c r="K53" i="35"/>
  <c r="Q53" i="35" s="1"/>
  <c r="L53" i="35"/>
  <c r="R53" i="35" s="1"/>
  <c r="M53" i="35"/>
  <c r="S53" i="35" s="1"/>
  <c r="K54" i="35"/>
  <c r="Q54" i="35" s="1"/>
  <c r="L54" i="35"/>
  <c r="R54" i="35" s="1"/>
  <c r="M54" i="35"/>
  <c r="S54" i="35" s="1"/>
  <c r="K55" i="35"/>
  <c r="Q55" i="35" s="1"/>
  <c r="L55" i="35"/>
  <c r="R55" i="35" s="1"/>
  <c r="M55" i="35"/>
  <c r="S55" i="35" s="1"/>
  <c r="K56" i="35"/>
  <c r="Q56" i="35" s="1"/>
  <c r="L56" i="35"/>
  <c r="R56" i="35" s="1"/>
  <c r="M56" i="35"/>
  <c r="S56" i="35" s="1"/>
  <c r="K57" i="35"/>
  <c r="Q57" i="35" s="1"/>
  <c r="L57" i="35"/>
  <c r="R57" i="35" s="1"/>
  <c r="M57" i="35"/>
  <c r="S57" i="35" s="1"/>
  <c r="K58" i="35"/>
  <c r="Q58" i="35" s="1"/>
  <c r="L58" i="35"/>
  <c r="R58" i="35" s="1"/>
  <c r="M58" i="35"/>
  <c r="S58" i="35" s="1"/>
  <c r="K59" i="35"/>
  <c r="L59" i="35"/>
  <c r="R59" i="35" s="1"/>
  <c r="M59" i="35"/>
  <c r="S59" i="35" s="1"/>
  <c r="K60" i="35"/>
  <c r="Q60" i="35" s="1"/>
  <c r="L60" i="35"/>
  <c r="R60" i="35" s="1"/>
  <c r="M60" i="35"/>
  <c r="S60" i="35" s="1"/>
  <c r="K61" i="35"/>
  <c r="Q61" i="35" s="1"/>
  <c r="L61" i="35"/>
  <c r="R61" i="35" s="1"/>
  <c r="M61" i="35"/>
  <c r="S61" i="35" s="1"/>
  <c r="K62" i="35"/>
  <c r="Q62" i="35" s="1"/>
  <c r="L62" i="35"/>
  <c r="R62" i="35" s="1"/>
  <c r="M62" i="35"/>
  <c r="S62" i="35" s="1"/>
  <c r="K63" i="35"/>
  <c r="Q63" i="35" s="1"/>
  <c r="L63" i="35"/>
  <c r="R63" i="35" s="1"/>
  <c r="M63" i="35"/>
  <c r="S63" i="35" s="1"/>
  <c r="K64" i="35"/>
  <c r="Q64" i="35" s="1"/>
  <c r="L64" i="35"/>
  <c r="R64" i="35" s="1"/>
  <c r="M64" i="35"/>
  <c r="S64" i="35" s="1"/>
  <c r="K65" i="35"/>
  <c r="Q65" i="35" s="1"/>
  <c r="L65" i="35"/>
  <c r="R65" i="35" s="1"/>
  <c r="M65" i="35"/>
  <c r="S65" i="35" s="1"/>
  <c r="K66" i="35"/>
  <c r="Q66" i="35" s="1"/>
  <c r="L66" i="35"/>
  <c r="R66" i="35" s="1"/>
  <c r="M66" i="35"/>
  <c r="S66" i="35" s="1"/>
  <c r="K67" i="35"/>
  <c r="Q67" i="35" s="1"/>
  <c r="L67" i="35"/>
  <c r="R67" i="35" s="1"/>
  <c r="M67" i="35"/>
  <c r="S67" i="35" s="1"/>
  <c r="K68" i="35"/>
  <c r="Q68" i="35" s="1"/>
  <c r="L68" i="35"/>
  <c r="R68" i="35" s="1"/>
  <c r="M68" i="35"/>
  <c r="S68" i="35" s="1"/>
  <c r="K69" i="35"/>
  <c r="Q69" i="35" s="1"/>
  <c r="L69" i="35"/>
  <c r="R69" i="35" s="1"/>
  <c r="M69" i="35"/>
  <c r="S69" i="35" s="1"/>
  <c r="K70" i="35"/>
  <c r="Q70" i="35" s="1"/>
  <c r="L70" i="35"/>
  <c r="R70" i="35" s="1"/>
  <c r="M70" i="35"/>
  <c r="S70" i="35" s="1"/>
  <c r="K71" i="35"/>
  <c r="Q71" i="35" s="1"/>
  <c r="L71" i="35"/>
  <c r="R71" i="35" s="1"/>
  <c r="M71" i="35"/>
  <c r="S71" i="35" s="1"/>
  <c r="K72" i="35"/>
  <c r="Q72" i="35" s="1"/>
  <c r="L72" i="35"/>
  <c r="R72" i="35" s="1"/>
  <c r="M72" i="35"/>
  <c r="S72" i="35" s="1"/>
  <c r="K73" i="35"/>
  <c r="Q73" i="35" s="1"/>
  <c r="L73" i="35"/>
  <c r="R73" i="35" s="1"/>
  <c r="M73" i="35"/>
  <c r="S73" i="35" s="1"/>
  <c r="K74" i="35"/>
  <c r="Q74" i="35" s="1"/>
  <c r="L74" i="35"/>
  <c r="R74" i="35" s="1"/>
  <c r="M74" i="35"/>
  <c r="S74" i="35" s="1"/>
  <c r="K75" i="35"/>
  <c r="Q75" i="35" s="1"/>
  <c r="L75" i="35"/>
  <c r="R75" i="35" s="1"/>
  <c r="M75" i="35"/>
  <c r="S75" i="35" s="1"/>
  <c r="K76" i="35"/>
  <c r="Q76" i="35" s="1"/>
  <c r="L76" i="35"/>
  <c r="R76" i="35" s="1"/>
  <c r="M76" i="35"/>
  <c r="S76" i="35" s="1"/>
  <c r="K77" i="35"/>
  <c r="Q77" i="35" s="1"/>
  <c r="L77" i="35"/>
  <c r="R77" i="35" s="1"/>
  <c r="M77" i="35"/>
  <c r="S77" i="35" s="1"/>
  <c r="K78" i="35"/>
  <c r="Q78" i="35" s="1"/>
  <c r="L78" i="35"/>
  <c r="R78" i="35" s="1"/>
  <c r="M78" i="35"/>
  <c r="S78" i="35" s="1"/>
  <c r="J34" i="35"/>
  <c r="C84" i="35"/>
  <c r="C17" i="9" l="1"/>
  <c r="Y26" i="9" l="1"/>
  <c r="X26" i="9"/>
  <c r="W26" i="9"/>
  <c r="E26" i="9"/>
  <c r="C26" i="9"/>
  <c r="B26" i="9"/>
  <c r="Y25" i="9"/>
  <c r="X25" i="9"/>
  <c r="W25" i="9"/>
  <c r="E25" i="9"/>
  <c r="D25" i="9"/>
  <c r="C25" i="9"/>
  <c r="B25" i="9"/>
  <c r="B24" i="9"/>
  <c r="B23" i="9"/>
  <c r="B22" i="9"/>
  <c r="B21" i="9"/>
  <c r="B20" i="9"/>
  <c r="B19" i="9"/>
  <c r="B18" i="9"/>
  <c r="B17" i="9"/>
  <c r="B16" i="9"/>
  <c r="B15" i="9"/>
  <c r="B14" i="9"/>
  <c r="B13" i="9"/>
  <c r="B12" i="9"/>
  <c r="B11" i="9"/>
  <c r="B10" i="9"/>
  <c r="B9" i="9"/>
  <c r="B8" i="9"/>
  <c r="C27" i="9"/>
  <c r="E20" i="9"/>
  <c r="C22" i="9"/>
  <c r="C23" i="9"/>
  <c r="C24" i="9"/>
  <c r="G29" i="20"/>
  <c r="C19" i="9" l="1"/>
  <c r="D19" i="9"/>
  <c r="E19" i="9"/>
  <c r="W19" i="9"/>
  <c r="X19" i="9"/>
  <c r="Y19" i="9"/>
  <c r="C20" i="9"/>
  <c r="D20" i="9"/>
  <c r="W20" i="9"/>
  <c r="X20" i="9"/>
  <c r="Y20" i="9"/>
  <c r="C21" i="9"/>
  <c r="D21" i="9"/>
  <c r="E21" i="9"/>
  <c r="W21" i="9"/>
  <c r="X21" i="9"/>
  <c r="Y21" i="9"/>
  <c r="D22" i="9"/>
  <c r="E22" i="9"/>
  <c r="W22" i="9"/>
  <c r="X22" i="9"/>
  <c r="Y22" i="9"/>
  <c r="D44" i="22"/>
  <c r="G24" i="22"/>
  <c r="M47" i="21"/>
  <c r="S47" i="21" s="1"/>
  <c r="L47" i="21"/>
  <c r="R47" i="21" s="1"/>
  <c r="K47" i="21"/>
  <c r="Q47" i="21" s="1"/>
  <c r="K39" i="21"/>
  <c r="Q39" i="21" s="1"/>
  <c r="L39" i="21"/>
  <c r="R39" i="21" s="1"/>
  <c r="M39" i="21"/>
  <c r="S39" i="21" s="1"/>
  <c r="K40" i="21"/>
  <c r="Q40" i="21" s="1"/>
  <c r="L40" i="21"/>
  <c r="R40" i="21" s="1"/>
  <c r="M40" i="21"/>
  <c r="S40" i="21" s="1"/>
  <c r="K41" i="21"/>
  <c r="Q41" i="21" s="1"/>
  <c r="L41" i="21"/>
  <c r="R41" i="21" s="1"/>
  <c r="M41" i="21"/>
  <c r="S41" i="21" s="1"/>
  <c r="K42" i="21"/>
  <c r="Q42" i="21" s="1"/>
  <c r="L42" i="21"/>
  <c r="R42" i="21" s="1"/>
  <c r="M42" i="21"/>
  <c r="S42" i="21" s="1"/>
  <c r="K43" i="21"/>
  <c r="Q43" i="21" s="1"/>
  <c r="L43" i="21"/>
  <c r="R43" i="21" s="1"/>
  <c r="M43" i="21"/>
  <c r="S43" i="21" s="1"/>
  <c r="K44" i="21"/>
  <c r="Q44" i="21" s="1"/>
  <c r="L44" i="21"/>
  <c r="R44" i="21" s="1"/>
  <c r="M44" i="21"/>
  <c r="S44" i="21" s="1"/>
  <c r="K45" i="21"/>
  <c r="Q45" i="21" s="1"/>
  <c r="L45" i="21"/>
  <c r="R45" i="21" s="1"/>
  <c r="M45" i="21"/>
  <c r="S45" i="21" s="1"/>
  <c r="K46" i="21"/>
  <c r="Q46" i="21" s="1"/>
  <c r="L46" i="21"/>
  <c r="R46" i="21" s="1"/>
  <c r="M46" i="21"/>
  <c r="S46" i="21" s="1"/>
  <c r="K48" i="21"/>
  <c r="Q48" i="21" s="1"/>
  <c r="L48" i="21"/>
  <c r="R48" i="21" s="1"/>
  <c r="M48" i="21"/>
  <c r="S48" i="21" s="1"/>
  <c r="K49" i="21"/>
  <c r="Q49" i="21" s="1"/>
  <c r="L49" i="21"/>
  <c r="R49" i="21" s="1"/>
  <c r="M49" i="21"/>
  <c r="S49" i="21" s="1"/>
  <c r="K50" i="21"/>
  <c r="Q50" i="21" s="1"/>
  <c r="L50" i="21"/>
  <c r="R50" i="21" s="1"/>
  <c r="M50" i="21"/>
  <c r="S50" i="21" s="1"/>
  <c r="K51" i="21"/>
  <c r="Q51" i="21" s="1"/>
  <c r="L51" i="21"/>
  <c r="R51" i="21" s="1"/>
  <c r="M51" i="21"/>
  <c r="S51" i="21" s="1"/>
  <c r="K52" i="21"/>
  <c r="Q52" i="21" s="1"/>
  <c r="L52" i="21"/>
  <c r="R52" i="21" s="1"/>
  <c r="M52" i="21"/>
  <c r="S52" i="21" s="1"/>
  <c r="K53" i="21"/>
  <c r="Q53" i="21" s="1"/>
  <c r="L53" i="21"/>
  <c r="R53" i="21" s="1"/>
  <c r="M53" i="21"/>
  <c r="S53" i="21" s="1"/>
  <c r="K54" i="21"/>
  <c r="Q54" i="21" s="1"/>
  <c r="L54" i="21"/>
  <c r="R54" i="21" s="1"/>
  <c r="M54" i="21"/>
  <c r="S54" i="21" s="1"/>
  <c r="K55" i="21"/>
  <c r="Q55" i="21" s="1"/>
  <c r="L55" i="21"/>
  <c r="R55" i="21" s="1"/>
  <c r="M55" i="21"/>
  <c r="S55" i="21" s="1"/>
  <c r="K56" i="21"/>
  <c r="Q56" i="21" s="1"/>
  <c r="L56" i="21"/>
  <c r="R56" i="21" s="1"/>
  <c r="M56" i="21"/>
  <c r="S56" i="21" s="1"/>
  <c r="K57" i="21"/>
  <c r="Q57" i="21" s="1"/>
  <c r="L57" i="21"/>
  <c r="R57" i="21" s="1"/>
  <c r="M57" i="21"/>
  <c r="S57" i="21" s="1"/>
  <c r="K58" i="21"/>
  <c r="Q58" i="21" s="1"/>
  <c r="L58" i="21"/>
  <c r="R58" i="21" s="1"/>
  <c r="M58" i="21"/>
  <c r="S58" i="21" s="1"/>
  <c r="K59" i="21"/>
  <c r="Q59" i="21" s="1"/>
  <c r="L59" i="21"/>
  <c r="R59" i="21" s="1"/>
  <c r="M59" i="21"/>
  <c r="S59" i="21" s="1"/>
  <c r="K39" i="19"/>
  <c r="Q39" i="19" s="1"/>
  <c r="L39" i="19"/>
  <c r="R39" i="19" s="1"/>
  <c r="M39" i="19"/>
  <c r="S39" i="19" s="1"/>
  <c r="K40" i="19"/>
  <c r="Q40" i="19" s="1"/>
  <c r="L40" i="19"/>
  <c r="R40" i="19" s="1"/>
  <c r="M40" i="19"/>
  <c r="S40" i="19" s="1"/>
  <c r="K41" i="19"/>
  <c r="Q41" i="19" s="1"/>
  <c r="L41" i="19"/>
  <c r="R41" i="19" s="1"/>
  <c r="M41" i="19"/>
  <c r="S41" i="19" s="1"/>
  <c r="K42" i="19"/>
  <c r="Q42" i="19" s="1"/>
  <c r="L42" i="19"/>
  <c r="R42" i="19" s="1"/>
  <c r="M42" i="19"/>
  <c r="S42" i="19" s="1"/>
  <c r="K43" i="19"/>
  <c r="Q43" i="19" s="1"/>
  <c r="L43" i="19"/>
  <c r="R43" i="19" s="1"/>
  <c r="M43" i="19"/>
  <c r="S43" i="19" s="1"/>
  <c r="K44" i="19"/>
  <c r="Q44" i="19" s="1"/>
  <c r="L44" i="19"/>
  <c r="R44" i="19" s="1"/>
  <c r="M44" i="19"/>
  <c r="S44" i="19" s="1"/>
  <c r="K45" i="19"/>
  <c r="Q45" i="19" s="1"/>
  <c r="L45" i="19"/>
  <c r="R45" i="19" s="1"/>
  <c r="M45" i="19"/>
  <c r="S45" i="19" s="1"/>
  <c r="K46" i="19"/>
  <c r="Q46" i="19" s="1"/>
  <c r="L46" i="19"/>
  <c r="R46" i="19" s="1"/>
  <c r="M46" i="19"/>
  <c r="S46" i="19" s="1"/>
  <c r="K47" i="19"/>
  <c r="Q47" i="19" s="1"/>
  <c r="L47" i="19"/>
  <c r="R47" i="19" s="1"/>
  <c r="M47" i="19"/>
  <c r="S47" i="19" s="1"/>
  <c r="K48" i="19"/>
  <c r="Q48" i="19" s="1"/>
  <c r="L48" i="19"/>
  <c r="R48" i="19" s="1"/>
  <c r="M48" i="19"/>
  <c r="S48" i="19" s="1"/>
  <c r="K49" i="19"/>
  <c r="Q49" i="19" s="1"/>
  <c r="L49" i="19"/>
  <c r="R49" i="19" s="1"/>
  <c r="M49" i="19"/>
  <c r="S49" i="19" s="1"/>
  <c r="K50" i="19"/>
  <c r="Q50" i="19" s="1"/>
  <c r="L50" i="19"/>
  <c r="R50" i="19" s="1"/>
  <c r="M50" i="19"/>
  <c r="S50" i="19" s="1"/>
  <c r="K51" i="19"/>
  <c r="Q51" i="19" s="1"/>
  <c r="L51" i="19"/>
  <c r="R51" i="19" s="1"/>
  <c r="M51" i="19"/>
  <c r="S51" i="19" s="1"/>
  <c r="K52" i="19"/>
  <c r="Q52" i="19" s="1"/>
  <c r="L52" i="19"/>
  <c r="R52" i="19" s="1"/>
  <c r="M52" i="19"/>
  <c r="S52" i="19" s="1"/>
  <c r="K53" i="19"/>
  <c r="Q53" i="19" s="1"/>
  <c r="L53" i="19"/>
  <c r="R53" i="19" s="1"/>
  <c r="M53" i="19"/>
  <c r="S53" i="19" s="1"/>
  <c r="K54" i="19"/>
  <c r="Q54" i="19" s="1"/>
  <c r="L54" i="19"/>
  <c r="R54" i="19" s="1"/>
  <c r="M54" i="19"/>
  <c r="S54" i="19" s="1"/>
  <c r="K55" i="19"/>
  <c r="Q55" i="19" s="1"/>
  <c r="L55" i="19"/>
  <c r="R55" i="19" s="1"/>
  <c r="M55" i="19"/>
  <c r="S55" i="19" s="1"/>
  <c r="K56" i="19"/>
  <c r="Q56" i="19" s="1"/>
  <c r="L56" i="19"/>
  <c r="R56" i="19" s="1"/>
  <c r="M56" i="19"/>
  <c r="S56" i="19" s="1"/>
  <c r="K57" i="19"/>
  <c r="Q57" i="19" s="1"/>
  <c r="L57" i="19"/>
  <c r="R57" i="19" s="1"/>
  <c r="M57" i="19"/>
  <c r="S57" i="19" s="1"/>
  <c r="K58" i="19"/>
  <c r="Q58" i="19" s="1"/>
  <c r="L58" i="19"/>
  <c r="R58" i="19" s="1"/>
  <c r="M58" i="19"/>
  <c r="S58" i="19" s="1"/>
  <c r="K59" i="19"/>
  <c r="Q59" i="19" s="1"/>
  <c r="L59" i="19"/>
  <c r="R59" i="19" s="1"/>
  <c r="M59" i="19"/>
  <c r="S59" i="19" s="1"/>
  <c r="K60" i="19"/>
  <c r="Q60" i="19" s="1"/>
  <c r="L60" i="19"/>
  <c r="R60" i="19" s="1"/>
  <c r="M60" i="19"/>
  <c r="S60" i="19" s="1"/>
  <c r="D67" i="19"/>
  <c r="C67" i="19"/>
  <c r="D44" i="18"/>
  <c r="K38" i="18"/>
  <c r="G31" i="30"/>
  <c r="C44" i="15"/>
  <c r="H32" i="15"/>
  <c r="G32" i="15"/>
  <c r="D44" i="14"/>
  <c r="C44" i="14"/>
  <c r="L47" i="13" l="1"/>
  <c r="R47" i="13" s="1"/>
  <c r="M47" i="13"/>
  <c r="S47" i="13" s="1"/>
  <c r="L48" i="13"/>
  <c r="R48" i="13" s="1"/>
  <c r="M48" i="13"/>
  <c r="S48" i="13" s="1"/>
  <c r="L49" i="13"/>
  <c r="R49" i="13" s="1"/>
  <c r="M49" i="13"/>
  <c r="S49" i="13" s="1"/>
  <c r="K47" i="13"/>
  <c r="Q47" i="13" s="1"/>
  <c r="K48" i="13"/>
  <c r="Q48" i="13" s="1"/>
  <c r="K49" i="13"/>
  <c r="Q49" i="13" s="1"/>
  <c r="K50" i="13"/>
  <c r="Q50" i="13" s="1"/>
  <c r="K51" i="13"/>
  <c r="Q51" i="13" s="1"/>
  <c r="K54" i="13"/>
  <c r="Q54" i="13" s="1"/>
  <c r="K55" i="13"/>
  <c r="K56" i="13"/>
  <c r="K57" i="13"/>
  <c r="K58" i="13"/>
  <c r="K59" i="13"/>
  <c r="K60" i="13"/>
  <c r="K61" i="13"/>
  <c r="K62" i="13"/>
  <c r="C44" i="1"/>
  <c r="F8" i="9" s="1"/>
  <c r="K43" i="13" l="1"/>
  <c r="L43" i="13"/>
  <c r="M43" i="13"/>
  <c r="L44" i="13"/>
  <c r="R44" i="13" s="1"/>
  <c r="M44" i="13"/>
  <c r="S44" i="13" s="1"/>
  <c r="L45" i="13"/>
  <c r="R45" i="13" s="1"/>
  <c r="M45" i="13"/>
  <c r="S45" i="13" s="1"/>
  <c r="L46" i="13"/>
  <c r="R46" i="13" s="1"/>
  <c r="M46" i="13"/>
  <c r="S46" i="13" s="1"/>
  <c r="L50" i="13"/>
  <c r="R50" i="13" s="1"/>
  <c r="M50" i="13"/>
  <c r="S50" i="13" s="1"/>
  <c r="L51" i="13"/>
  <c r="R51" i="13" s="1"/>
  <c r="M51" i="13"/>
  <c r="S51" i="13" s="1"/>
  <c r="L54" i="13"/>
  <c r="R54" i="13" s="1"/>
  <c r="M54" i="13"/>
  <c r="S54" i="13" s="1"/>
  <c r="L55" i="13"/>
  <c r="R55" i="13" s="1"/>
  <c r="M55" i="13"/>
  <c r="S55" i="13" s="1"/>
  <c r="L56" i="13"/>
  <c r="R56" i="13" s="1"/>
  <c r="M56" i="13"/>
  <c r="S56" i="13" s="1"/>
  <c r="L57" i="13"/>
  <c r="R57" i="13" s="1"/>
  <c r="M57" i="13"/>
  <c r="S57" i="13" s="1"/>
  <c r="L58" i="13"/>
  <c r="R58" i="13" s="1"/>
  <c r="M58" i="13"/>
  <c r="S58" i="13" s="1"/>
  <c r="K44" i="13"/>
  <c r="Q44" i="13" s="1"/>
  <c r="K45" i="13"/>
  <c r="Q45" i="13" s="1"/>
  <c r="K46" i="13"/>
  <c r="Q46" i="13" s="1"/>
  <c r="Q55" i="13"/>
  <c r="Q56" i="13"/>
  <c r="Q57" i="13"/>
  <c r="Q58" i="13"/>
  <c r="Q59" i="13"/>
  <c r="M59" i="13"/>
  <c r="S59" i="13" s="1"/>
  <c r="M60" i="13"/>
  <c r="S60" i="13" s="1"/>
  <c r="M61" i="13"/>
  <c r="S61" i="13" s="1"/>
  <c r="M62" i="13"/>
  <c r="S62" i="13" s="1"/>
  <c r="M63" i="13"/>
  <c r="S63" i="13" s="1"/>
  <c r="M64" i="13"/>
  <c r="S64" i="13" s="1"/>
  <c r="M65" i="13"/>
  <c r="S65" i="13" s="1"/>
  <c r="M66" i="13"/>
  <c r="S66" i="13" s="1"/>
  <c r="M67" i="13"/>
  <c r="S67" i="13" s="1"/>
  <c r="M68" i="13"/>
  <c r="S68" i="13" s="1"/>
  <c r="M69" i="13"/>
  <c r="S69" i="13" s="1"/>
  <c r="M70" i="13"/>
  <c r="S70" i="13" s="1"/>
  <c r="M71" i="13"/>
  <c r="S71" i="13" s="1"/>
  <c r="M72" i="13"/>
  <c r="S72" i="13" s="1"/>
  <c r="M73" i="13"/>
  <c r="S73" i="13" s="1"/>
  <c r="M74" i="13"/>
  <c r="S74" i="13" s="1"/>
  <c r="L59" i="13"/>
  <c r="R59" i="13" s="1"/>
  <c r="L60" i="13"/>
  <c r="R60" i="13" s="1"/>
  <c r="L61" i="13"/>
  <c r="R61" i="13" s="1"/>
  <c r="L62" i="13"/>
  <c r="R62" i="13" s="1"/>
  <c r="L63" i="13"/>
  <c r="R63" i="13" s="1"/>
  <c r="L64" i="13"/>
  <c r="R64" i="13" s="1"/>
  <c r="L65" i="13"/>
  <c r="R65" i="13" s="1"/>
  <c r="L66" i="13"/>
  <c r="R66" i="13" s="1"/>
  <c r="L67" i="13"/>
  <c r="R67" i="13" s="1"/>
  <c r="L68" i="13"/>
  <c r="R68" i="13" s="1"/>
  <c r="L69" i="13"/>
  <c r="R69" i="13" s="1"/>
  <c r="L70" i="13"/>
  <c r="R70" i="13" s="1"/>
  <c r="L71" i="13"/>
  <c r="R71" i="13" s="1"/>
  <c r="L72" i="13"/>
  <c r="R72" i="13" s="1"/>
  <c r="L73" i="13"/>
  <c r="R73" i="13" s="1"/>
  <c r="L74" i="13"/>
  <c r="R74" i="13" s="1"/>
  <c r="Q60" i="13"/>
  <c r="Q61" i="13"/>
  <c r="Q62" i="13"/>
  <c r="K63" i="13"/>
  <c r="Q63" i="13" s="1"/>
  <c r="K64" i="13"/>
  <c r="Q64" i="13" s="1"/>
  <c r="K65" i="13"/>
  <c r="Q65" i="13" s="1"/>
  <c r="K66" i="13"/>
  <c r="Q66" i="13" s="1"/>
  <c r="K67" i="13"/>
  <c r="Q67" i="13" s="1"/>
  <c r="K68" i="13"/>
  <c r="Q68" i="13" s="1"/>
  <c r="K69" i="13"/>
  <c r="Q69" i="13" s="1"/>
  <c r="K70" i="13"/>
  <c r="Q70" i="13" s="1"/>
  <c r="K71" i="13"/>
  <c r="Q71" i="13" s="1"/>
  <c r="K72" i="13"/>
  <c r="Q72" i="13" s="1"/>
  <c r="K73" i="13"/>
  <c r="Q73" i="13" s="1"/>
  <c r="K74" i="13"/>
  <c r="Q74" i="13" s="1"/>
  <c r="K75" i="13"/>
  <c r="C80" i="13"/>
  <c r="F9" i="9" s="1"/>
  <c r="Y36" i="9" l="1"/>
  <c r="Y35" i="9"/>
  <c r="Y34" i="9"/>
  <c r="Y33" i="9"/>
  <c r="Y32" i="9"/>
  <c r="Y31" i="9"/>
  <c r="Y30" i="9"/>
  <c r="Y27" i="9"/>
  <c r="X36" i="9"/>
  <c r="X35" i="9"/>
  <c r="X34" i="9"/>
  <c r="X33" i="9"/>
  <c r="X32" i="9"/>
  <c r="X31" i="9"/>
  <c r="X30" i="9"/>
  <c r="X27" i="9"/>
  <c r="W36" i="9"/>
  <c r="W35" i="9"/>
  <c r="W34" i="9"/>
  <c r="W33" i="9"/>
  <c r="W32" i="9"/>
  <c r="W31" i="9"/>
  <c r="W30" i="9"/>
  <c r="W27" i="9"/>
  <c r="R36" i="9"/>
  <c r="G34" i="9"/>
  <c r="E36" i="9"/>
  <c r="E31" i="9"/>
  <c r="E30" i="9"/>
  <c r="E27" i="9"/>
  <c r="C31" i="9"/>
  <c r="C30" i="9"/>
  <c r="P44" i="41"/>
  <c r="S36" i="9" s="1"/>
  <c r="O44" i="41"/>
  <c r="N44" i="41"/>
  <c r="Q36" i="9" s="1"/>
  <c r="D44" i="41"/>
  <c r="G36" i="9" s="1"/>
  <c r="C44" i="41"/>
  <c r="F36" i="9" s="1"/>
  <c r="M43" i="41"/>
  <c r="L43" i="41"/>
  <c r="K43" i="41"/>
  <c r="J42" i="41"/>
  <c r="J44" i="41" s="1"/>
  <c r="M36" i="9" s="1"/>
  <c r="I42" i="41"/>
  <c r="I44" i="41" s="1"/>
  <c r="L36" i="9" s="1"/>
  <c r="H42" i="41"/>
  <c r="G42" i="41"/>
  <c r="G44" i="41" s="1"/>
  <c r="J36" i="9" s="1"/>
  <c r="F42" i="41"/>
  <c r="F44" i="41" s="1"/>
  <c r="I36" i="9" s="1"/>
  <c r="E42" i="41"/>
  <c r="E44" i="41" s="1"/>
  <c r="H36" i="9" s="1"/>
  <c r="M41" i="41"/>
  <c r="S41" i="41" s="1"/>
  <c r="L41" i="41"/>
  <c r="R41" i="41" s="1"/>
  <c r="K41" i="41"/>
  <c r="Q41" i="41" s="1"/>
  <c r="M40" i="41"/>
  <c r="S40" i="41" s="1"/>
  <c r="L40" i="41"/>
  <c r="R40" i="41" s="1"/>
  <c r="K40" i="41"/>
  <c r="Q40" i="41" s="1"/>
  <c r="M39" i="41"/>
  <c r="S39" i="41" s="1"/>
  <c r="L39" i="41"/>
  <c r="R39" i="41" s="1"/>
  <c r="K39" i="41"/>
  <c r="Q39" i="41" s="1"/>
  <c r="M38" i="41"/>
  <c r="S38" i="41" s="1"/>
  <c r="L38" i="41"/>
  <c r="R38" i="41" s="1"/>
  <c r="K38" i="41"/>
  <c r="Q38" i="41" s="1"/>
  <c r="P44" i="38"/>
  <c r="S35" i="9" s="1"/>
  <c r="O44" i="38"/>
  <c r="R35" i="9" s="1"/>
  <c r="N44" i="38"/>
  <c r="Q35" i="9" s="1"/>
  <c r="D44" i="38"/>
  <c r="C44" i="38"/>
  <c r="F35" i="9" s="1"/>
  <c r="M43" i="38"/>
  <c r="L43" i="38"/>
  <c r="K43" i="38"/>
  <c r="J42" i="38"/>
  <c r="J44" i="38" s="1"/>
  <c r="M35" i="9" s="1"/>
  <c r="I42" i="38"/>
  <c r="I44" i="38" s="1"/>
  <c r="L35" i="9" s="1"/>
  <c r="H42" i="38"/>
  <c r="G42" i="38"/>
  <c r="G44" i="38" s="1"/>
  <c r="J35" i="9" s="1"/>
  <c r="F42" i="38"/>
  <c r="F44" i="38" s="1"/>
  <c r="I35" i="9" s="1"/>
  <c r="E42" i="38"/>
  <c r="E44" i="38" s="1"/>
  <c r="H35" i="9" s="1"/>
  <c r="M41" i="38"/>
  <c r="S41" i="38" s="1"/>
  <c r="L41" i="38"/>
  <c r="R41" i="38" s="1"/>
  <c r="K41" i="38"/>
  <c r="Q41" i="38" s="1"/>
  <c r="M40" i="38"/>
  <c r="S40" i="38" s="1"/>
  <c r="L40" i="38"/>
  <c r="R40" i="38" s="1"/>
  <c r="K40" i="38"/>
  <c r="Q40" i="38" s="1"/>
  <c r="M39" i="38"/>
  <c r="S39" i="38" s="1"/>
  <c r="L39" i="38"/>
  <c r="R39" i="38" s="1"/>
  <c r="K39" i="38"/>
  <c r="Q39" i="38" s="1"/>
  <c r="M38" i="38"/>
  <c r="S38" i="38" s="1"/>
  <c r="L38" i="38"/>
  <c r="R38" i="38" s="1"/>
  <c r="K38" i="38"/>
  <c r="Q38" i="38" s="1"/>
  <c r="P44" i="37"/>
  <c r="S34" i="9" s="1"/>
  <c r="O44" i="37"/>
  <c r="R34" i="9" s="1"/>
  <c r="N44" i="37"/>
  <c r="Q34" i="9" s="1"/>
  <c r="D44" i="37"/>
  <c r="C44" i="37"/>
  <c r="F34" i="9" s="1"/>
  <c r="M43" i="37"/>
  <c r="L43" i="37"/>
  <c r="K43" i="37"/>
  <c r="J42" i="37"/>
  <c r="M42" i="37" s="1"/>
  <c r="I42" i="37"/>
  <c r="I44" i="37" s="1"/>
  <c r="L34" i="9" s="1"/>
  <c r="H42" i="37"/>
  <c r="H44" i="37" s="1"/>
  <c r="K34" i="9" s="1"/>
  <c r="G42" i="37"/>
  <c r="G44" i="37" s="1"/>
  <c r="J34" i="9" s="1"/>
  <c r="F42" i="37"/>
  <c r="F44" i="37" s="1"/>
  <c r="I34" i="9" s="1"/>
  <c r="E42" i="37"/>
  <c r="E44" i="37" s="1"/>
  <c r="H34" i="9" s="1"/>
  <c r="Q41" i="37"/>
  <c r="M41" i="37"/>
  <c r="S41" i="37" s="1"/>
  <c r="L41" i="37"/>
  <c r="R41" i="37" s="1"/>
  <c r="K41" i="37"/>
  <c r="M40" i="37"/>
  <c r="S40" i="37" s="1"/>
  <c r="L40" i="37"/>
  <c r="R40" i="37" s="1"/>
  <c r="K40" i="37"/>
  <c r="Q40" i="37" s="1"/>
  <c r="Q39" i="37"/>
  <c r="M39" i="37"/>
  <c r="S39" i="37" s="1"/>
  <c r="L39" i="37"/>
  <c r="R39" i="37" s="1"/>
  <c r="K39" i="37"/>
  <c r="M38" i="37"/>
  <c r="S38" i="37" s="1"/>
  <c r="L38" i="37"/>
  <c r="R38" i="37" s="1"/>
  <c r="K38" i="37"/>
  <c r="Q38" i="37" s="1"/>
  <c r="P44" i="36"/>
  <c r="S33" i="9" s="1"/>
  <c r="O44" i="36"/>
  <c r="R33" i="9" s="1"/>
  <c r="N44" i="36"/>
  <c r="Q33" i="9" s="1"/>
  <c r="D44" i="36"/>
  <c r="G33" i="9" s="1"/>
  <c r="C44" i="36"/>
  <c r="M43" i="36"/>
  <c r="L43" i="36"/>
  <c r="K43" i="36"/>
  <c r="J42" i="36"/>
  <c r="I42" i="36"/>
  <c r="I44" i="36" s="1"/>
  <c r="L33" i="9" s="1"/>
  <c r="H42" i="36"/>
  <c r="H44" i="36" s="1"/>
  <c r="K33" i="9" s="1"/>
  <c r="G42" i="36"/>
  <c r="G44" i="36" s="1"/>
  <c r="J33" i="9" s="1"/>
  <c r="F42" i="36"/>
  <c r="F44" i="36" s="1"/>
  <c r="I33" i="9" s="1"/>
  <c r="E42" i="36"/>
  <c r="E44" i="36" s="1"/>
  <c r="H33" i="9" s="1"/>
  <c r="Q41" i="36"/>
  <c r="M41" i="36"/>
  <c r="S41" i="36" s="1"/>
  <c r="L41" i="36"/>
  <c r="R41" i="36" s="1"/>
  <c r="K41" i="36"/>
  <c r="M40" i="36"/>
  <c r="S40" i="36" s="1"/>
  <c r="L40" i="36"/>
  <c r="R40" i="36" s="1"/>
  <c r="K40" i="36"/>
  <c r="Q40" i="36" s="1"/>
  <c r="M39" i="36"/>
  <c r="S39" i="36" s="1"/>
  <c r="L39" i="36"/>
  <c r="R39" i="36" s="1"/>
  <c r="K39" i="36"/>
  <c r="Q39" i="36" s="1"/>
  <c r="M38" i="36"/>
  <c r="S38" i="36" s="1"/>
  <c r="L38" i="36"/>
  <c r="R38" i="36" s="1"/>
  <c r="K38" i="36"/>
  <c r="Q38" i="36" s="1"/>
  <c r="P84" i="35"/>
  <c r="S32" i="9" s="1"/>
  <c r="O84" i="35"/>
  <c r="R32" i="9" s="1"/>
  <c r="N84" i="35"/>
  <c r="Q32" i="9" s="1"/>
  <c r="D84" i="35"/>
  <c r="F32" i="9"/>
  <c r="M83" i="35"/>
  <c r="L83" i="35"/>
  <c r="K83" i="35"/>
  <c r="J82" i="35"/>
  <c r="J84" i="35" s="1"/>
  <c r="M32" i="9" s="1"/>
  <c r="I82" i="35"/>
  <c r="I84" i="35" s="1"/>
  <c r="L32" i="9" s="1"/>
  <c r="H82" i="35"/>
  <c r="H84" i="35" s="1"/>
  <c r="K32" i="9" s="1"/>
  <c r="G82" i="35"/>
  <c r="G84" i="35" s="1"/>
  <c r="J32" i="9" s="1"/>
  <c r="F82" i="35"/>
  <c r="F84" i="35" s="1"/>
  <c r="I32" i="9" s="1"/>
  <c r="E82" i="35"/>
  <c r="E84" i="35" s="1"/>
  <c r="H32" i="9" s="1"/>
  <c r="M81" i="35"/>
  <c r="S81" i="35" s="1"/>
  <c r="L81" i="35"/>
  <c r="R81" i="35" s="1"/>
  <c r="K81" i="35"/>
  <c r="Q81" i="35" s="1"/>
  <c r="M80" i="35"/>
  <c r="S80" i="35" s="1"/>
  <c r="L80" i="35"/>
  <c r="R80" i="35" s="1"/>
  <c r="K80" i="35"/>
  <c r="Q80" i="35" s="1"/>
  <c r="M79" i="35"/>
  <c r="S79" i="35" s="1"/>
  <c r="L79" i="35"/>
  <c r="R79" i="35" s="1"/>
  <c r="K79" i="35"/>
  <c r="Q79" i="35" s="1"/>
  <c r="M40" i="35"/>
  <c r="S40" i="35" s="1"/>
  <c r="L40" i="35"/>
  <c r="R40" i="35" s="1"/>
  <c r="K40" i="35"/>
  <c r="Q40" i="35" s="1"/>
  <c r="P44" i="34"/>
  <c r="S31" i="9" s="1"/>
  <c r="O44" i="34"/>
  <c r="R31" i="9" s="1"/>
  <c r="N44" i="34"/>
  <c r="Q31" i="9" s="1"/>
  <c r="D44" i="34"/>
  <c r="G31" i="9" s="1"/>
  <c r="C44" i="34"/>
  <c r="F31" i="9" s="1"/>
  <c r="M43" i="34"/>
  <c r="L43" i="34"/>
  <c r="K43" i="34"/>
  <c r="J42" i="34"/>
  <c r="J44" i="34" s="1"/>
  <c r="M31" i="9" s="1"/>
  <c r="I42" i="34"/>
  <c r="I44" i="34" s="1"/>
  <c r="L31" i="9" s="1"/>
  <c r="H42" i="34"/>
  <c r="H44" i="34" s="1"/>
  <c r="K31" i="9" s="1"/>
  <c r="G42" i="34"/>
  <c r="G44" i="34" s="1"/>
  <c r="J31" i="9" s="1"/>
  <c r="F42" i="34"/>
  <c r="F44" i="34" s="1"/>
  <c r="I31" i="9" s="1"/>
  <c r="E42" i="34"/>
  <c r="E44" i="34" s="1"/>
  <c r="H31" i="9" s="1"/>
  <c r="M41" i="34"/>
  <c r="S41" i="34" s="1"/>
  <c r="L41" i="34"/>
  <c r="R41" i="34" s="1"/>
  <c r="K41" i="34"/>
  <c r="Q41" i="34" s="1"/>
  <c r="M40" i="34"/>
  <c r="S40" i="34" s="1"/>
  <c r="L40" i="34"/>
  <c r="R40" i="34" s="1"/>
  <c r="K40" i="34"/>
  <c r="Q40" i="34" s="1"/>
  <c r="M39" i="34"/>
  <c r="S39" i="34" s="1"/>
  <c r="L39" i="34"/>
  <c r="R39" i="34" s="1"/>
  <c r="K39" i="34"/>
  <c r="Q39" i="34" s="1"/>
  <c r="M38" i="34"/>
  <c r="S38" i="34" s="1"/>
  <c r="L38" i="34"/>
  <c r="R38" i="34" s="1"/>
  <c r="K38" i="34"/>
  <c r="Q38" i="34" s="1"/>
  <c r="P44" i="33"/>
  <c r="S30" i="9" s="1"/>
  <c r="O44" i="33"/>
  <c r="R30" i="9" s="1"/>
  <c r="N44" i="33"/>
  <c r="Q30" i="9" s="1"/>
  <c r="D44" i="33"/>
  <c r="G30" i="9" s="1"/>
  <c r="C44" i="33"/>
  <c r="M43" i="33"/>
  <c r="L43" i="33"/>
  <c r="K43" i="33"/>
  <c r="J42" i="33"/>
  <c r="J44" i="33" s="1"/>
  <c r="M30" i="9" s="1"/>
  <c r="I42" i="33"/>
  <c r="I44" i="33" s="1"/>
  <c r="L30" i="9" s="1"/>
  <c r="H42" i="33"/>
  <c r="H44" i="33" s="1"/>
  <c r="K30" i="9" s="1"/>
  <c r="G42" i="33"/>
  <c r="F42" i="33"/>
  <c r="F44" i="33" s="1"/>
  <c r="I30" i="9" s="1"/>
  <c r="E42" i="33"/>
  <c r="E44" i="33" s="1"/>
  <c r="H30" i="9" s="1"/>
  <c r="M41" i="33"/>
  <c r="S41" i="33" s="1"/>
  <c r="L41" i="33"/>
  <c r="R41" i="33" s="1"/>
  <c r="K41" i="33"/>
  <c r="Q41" i="33" s="1"/>
  <c r="M40" i="33"/>
  <c r="S40" i="33" s="1"/>
  <c r="L40" i="33"/>
  <c r="R40" i="33" s="1"/>
  <c r="K40" i="33"/>
  <c r="Q40" i="33" s="1"/>
  <c r="M39" i="33"/>
  <c r="S39" i="33" s="1"/>
  <c r="L39" i="33"/>
  <c r="R39" i="33" s="1"/>
  <c r="K39" i="33"/>
  <c r="Q39" i="33" s="1"/>
  <c r="M38" i="33"/>
  <c r="S38" i="33" s="1"/>
  <c r="L38" i="33"/>
  <c r="R38" i="33" s="1"/>
  <c r="K38" i="33"/>
  <c r="Q38" i="33" s="1"/>
  <c r="P44" i="31"/>
  <c r="O44" i="31"/>
  <c r="N44" i="31"/>
  <c r="D44" i="31"/>
  <c r="C44" i="31"/>
  <c r="M43" i="31"/>
  <c r="L43" i="31"/>
  <c r="K43" i="31"/>
  <c r="J42" i="31"/>
  <c r="J44" i="31" s="1"/>
  <c r="I42" i="31"/>
  <c r="I44" i="31" s="1"/>
  <c r="H42" i="31"/>
  <c r="H44" i="31" s="1"/>
  <c r="G42" i="31"/>
  <c r="F42" i="31"/>
  <c r="F44" i="31" s="1"/>
  <c r="E42" i="31"/>
  <c r="E44" i="31" s="1"/>
  <c r="Q41" i="31"/>
  <c r="M41" i="31"/>
  <c r="S41" i="31" s="1"/>
  <c r="L41" i="31"/>
  <c r="R41" i="31" s="1"/>
  <c r="K41" i="31"/>
  <c r="S40" i="31"/>
  <c r="M40" i="31"/>
  <c r="L40" i="31"/>
  <c r="R40" i="31" s="1"/>
  <c r="K40" i="31"/>
  <c r="Q40" i="31" s="1"/>
  <c r="M39" i="31"/>
  <c r="S39" i="31" s="1"/>
  <c r="L39" i="31"/>
  <c r="R39" i="31" s="1"/>
  <c r="K39" i="31"/>
  <c r="Q39" i="31" s="1"/>
  <c r="M38" i="31"/>
  <c r="S38" i="31" s="1"/>
  <c r="L38" i="31"/>
  <c r="R38" i="31" s="1"/>
  <c r="K38" i="31"/>
  <c r="Q38" i="31" s="1"/>
  <c r="M42" i="33" l="1"/>
  <c r="M44" i="33" s="1"/>
  <c r="M44" i="37"/>
  <c r="M42" i="31"/>
  <c r="K42" i="41"/>
  <c r="K44" i="41" s="1"/>
  <c r="Q44" i="41" s="1"/>
  <c r="T36" i="9" s="1"/>
  <c r="M42" i="36"/>
  <c r="M44" i="36" s="1"/>
  <c r="S44" i="36" s="1"/>
  <c r="V33" i="9" s="1"/>
  <c r="S44" i="37"/>
  <c r="V34" i="9" s="1"/>
  <c r="M82" i="35"/>
  <c r="M84" i="35" s="1"/>
  <c r="S84" i="35" s="1"/>
  <c r="G32" i="9"/>
  <c r="G44" i="33"/>
  <c r="J30" i="9" s="1"/>
  <c r="S44" i="33"/>
  <c r="V30" i="9" s="1"/>
  <c r="P30" i="9"/>
  <c r="G44" i="31"/>
  <c r="M42" i="34"/>
  <c r="M44" i="34" s="1"/>
  <c r="P33" i="9"/>
  <c r="K42" i="38"/>
  <c r="K44" i="38" s="1"/>
  <c r="Q44" i="38" s="1"/>
  <c r="H44" i="41"/>
  <c r="K36" i="9" s="1"/>
  <c r="P34" i="9"/>
  <c r="M44" i="31"/>
  <c r="L42" i="41"/>
  <c r="L44" i="41" s="1"/>
  <c r="M42" i="41"/>
  <c r="M44" i="41" s="1"/>
  <c r="H44" i="38"/>
  <c r="K35" i="9" s="1"/>
  <c r="L42" i="38"/>
  <c r="L44" i="38" s="1"/>
  <c r="M42" i="38"/>
  <c r="M44" i="38" s="1"/>
  <c r="K42" i="37"/>
  <c r="K44" i="37" s="1"/>
  <c r="L42" i="37"/>
  <c r="L44" i="37" s="1"/>
  <c r="J44" i="37"/>
  <c r="M34" i="9" s="1"/>
  <c r="K42" i="36"/>
  <c r="K44" i="36" s="1"/>
  <c r="Q44" i="36" s="1"/>
  <c r="L42" i="36"/>
  <c r="L44" i="36" s="1"/>
  <c r="J44" i="36"/>
  <c r="M33" i="9" s="1"/>
  <c r="K82" i="35"/>
  <c r="K84" i="35" s="1"/>
  <c r="L82" i="35"/>
  <c r="L84" i="35" s="1"/>
  <c r="K42" i="34"/>
  <c r="K44" i="34" s="1"/>
  <c r="L42" i="34"/>
  <c r="L44" i="34" s="1"/>
  <c r="K42" i="33"/>
  <c r="K44" i="33" s="1"/>
  <c r="L42" i="33"/>
  <c r="L44" i="33" s="1"/>
  <c r="K42" i="31"/>
  <c r="K44" i="31" s="1"/>
  <c r="L42" i="31"/>
  <c r="L44" i="31" s="1"/>
  <c r="K38" i="1"/>
  <c r="Q38" i="1" s="1"/>
  <c r="K39" i="1"/>
  <c r="E42" i="1"/>
  <c r="H42" i="1"/>
  <c r="E8" i="9"/>
  <c r="N36" i="9" l="1"/>
  <c r="V32" i="9"/>
  <c r="P32" i="9"/>
  <c r="Q44" i="33"/>
  <c r="T30" i="9" s="1"/>
  <c r="N30" i="9"/>
  <c r="Q84" i="35"/>
  <c r="T32" i="9" s="1"/>
  <c r="N32" i="9"/>
  <c r="R44" i="38"/>
  <c r="U35" i="9" s="1"/>
  <c r="O35" i="9"/>
  <c r="T35" i="9"/>
  <c r="N35" i="9"/>
  <c r="S44" i="34"/>
  <c r="V31" i="9" s="1"/>
  <c r="P31" i="9"/>
  <c r="R44" i="34"/>
  <c r="U31" i="9" s="1"/>
  <c r="O31" i="9"/>
  <c r="R44" i="37"/>
  <c r="U34" i="9" s="1"/>
  <c r="O34" i="9"/>
  <c r="E44" i="1"/>
  <c r="K42" i="1"/>
  <c r="Q44" i="34"/>
  <c r="T31" i="9" s="1"/>
  <c r="N31" i="9"/>
  <c r="R44" i="36"/>
  <c r="U33" i="9" s="1"/>
  <c r="O33" i="9"/>
  <c r="Q44" i="37"/>
  <c r="T34" i="9" s="1"/>
  <c r="N34" i="9"/>
  <c r="S44" i="41"/>
  <c r="V36" i="9" s="1"/>
  <c r="P36" i="9"/>
  <c r="R44" i="33"/>
  <c r="U30" i="9" s="1"/>
  <c r="O30" i="9"/>
  <c r="R84" i="35"/>
  <c r="O32" i="9"/>
  <c r="T33" i="9"/>
  <c r="N33" i="9"/>
  <c r="S44" i="38"/>
  <c r="V35" i="9" s="1"/>
  <c r="P35" i="9"/>
  <c r="R44" i="41"/>
  <c r="U36" i="9" s="1"/>
  <c r="O36" i="9"/>
  <c r="Q44" i="31"/>
  <c r="R44" i="31"/>
  <c r="S44" i="31"/>
  <c r="H44" i="1"/>
  <c r="D44" i="1"/>
  <c r="G42" i="1"/>
  <c r="F42" i="1"/>
  <c r="U32" i="9" l="1"/>
  <c r="L75" i="13"/>
  <c r="M75" i="13"/>
  <c r="K76" i="13"/>
  <c r="L76" i="13"/>
  <c r="M76" i="13"/>
  <c r="K77" i="13"/>
  <c r="L77" i="13"/>
  <c r="M77" i="13"/>
  <c r="K39" i="12"/>
  <c r="L39" i="12"/>
  <c r="M39" i="12"/>
  <c r="K40" i="12"/>
  <c r="L40" i="12"/>
  <c r="M40" i="12"/>
  <c r="K41" i="12"/>
  <c r="L41" i="12"/>
  <c r="M41" i="12"/>
  <c r="K39" i="14"/>
  <c r="L39" i="14"/>
  <c r="M39" i="14"/>
  <c r="K40" i="14"/>
  <c r="L40" i="14"/>
  <c r="M40" i="14"/>
  <c r="K41" i="14"/>
  <c r="L41" i="14"/>
  <c r="M41" i="14"/>
  <c r="K39" i="15"/>
  <c r="L39" i="15"/>
  <c r="M39" i="15"/>
  <c r="K40" i="15"/>
  <c r="L40" i="15"/>
  <c r="M40" i="15"/>
  <c r="K41" i="15"/>
  <c r="L41" i="15"/>
  <c r="M41" i="15"/>
  <c r="K40" i="16"/>
  <c r="L40" i="16"/>
  <c r="M40" i="16"/>
  <c r="K41" i="16"/>
  <c r="L41" i="16"/>
  <c r="M41" i="16"/>
  <c r="K42" i="16"/>
  <c r="L42" i="16"/>
  <c r="M42" i="16"/>
  <c r="K39" i="30"/>
  <c r="L39" i="30"/>
  <c r="M39" i="30"/>
  <c r="K40" i="30"/>
  <c r="L40" i="30"/>
  <c r="M40" i="30"/>
  <c r="K41" i="30"/>
  <c r="L41" i="30"/>
  <c r="M41" i="30"/>
  <c r="K39" i="18"/>
  <c r="L39" i="18"/>
  <c r="M39" i="18"/>
  <c r="K40" i="18"/>
  <c r="L40" i="18"/>
  <c r="M40" i="18"/>
  <c r="K41" i="18"/>
  <c r="L41" i="18"/>
  <c r="M41" i="18"/>
  <c r="K62" i="19"/>
  <c r="L62" i="19"/>
  <c r="M62" i="19"/>
  <c r="K63" i="19"/>
  <c r="L63" i="19"/>
  <c r="M63" i="19"/>
  <c r="K64" i="19"/>
  <c r="L64" i="19"/>
  <c r="M64" i="19"/>
  <c r="K60" i="21"/>
  <c r="L60" i="21"/>
  <c r="M60" i="21"/>
  <c r="K61" i="21"/>
  <c r="L61" i="21"/>
  <c r="M61" i="21"/>
  <c r="K39" i="22"/>
  <c r="L39" i="22"/>
  <c r="M39" i="22"/>
  <c r="K40" i="22"/>
  <c r="L40" i="22"/>
  <c r="M40" i="22"/>
  <c r="K41" i="22"/>
  <c r="L41" i="22"/>
  <c r="M41" i="22"/>
  <c r="K41" i="23"/>
  <c r="L41" i="23"/>
  <c r="M41" i="23"/>
  <c r="K42" i="23"/>
  <c r="L42" i="23"/>
  <c r="M42" i="23"/>
  <c r="K43" i="23"/>
  <c r="L43" i="23"/>
  <c r="M43" i="23"/>
  <c r="L39" i="1"/>
  <c r="M39" i="1"/>
  <c r="K40" i="1"/>
  <c r="L40" i="1"/>
  <c r="M40" i="1"/>
  <c r="K41" i="1"/>
  <c r="L41" i="1"/>
  <c r="M41" i="1"/>
  <c r="K43" i="1"/>
  <c r="L43" i="1"/>
  <c r="M43" i="1"/>
  <c r="K45" i="23"/>
  <c r="L45" i="23"/>
  <c r="M45" i="23"/>
  <c r="K43" i="22"/>
  <c r="L43" i="22"/>
  <c r="M43" i="22"/>
  <c r="K63" i="21"/>
  <c r="L63" i="21"/>
  <c r="M63" i="21"/>
  <c r="K66" i="19"/>
  <c r="L66" i="19"/>
  <c r="M66" i="19"/>
  <c r="K43" i="18"/>
  <c r="L43" i="18"/>
  <c r="M43" i="18"/>
  <c r="K43" i="30"/>
  <c r="L43" i="30"/>
  <c r="M43" i="30"/>
  <c r="K44" i="16"/>
  <c r="L44" i="16"/>
  <c r="M44" i="16"/>
  <c r="K43" i="15"/>
  <c r="L43" i="15"/>
  <c r="M43" i="15"/>
  <c r="K43" i="14"/>
  <c r="L43" i="14"/>
  <c r="M43" i="14"/>
  <c r="K43" i="12"/>
  <c r="L43" i="12"/>
  <c r="M43" i="12"/>
  <c r="K79" i="13"/>
  <c r="L79" i="13"/>
  <c r="M79" i="13"/>
  <c r="M38" i="1"/>
  <c r="M40" i="23"/>
  <c r="M38" i="22"/>
  <c r="M38" i="21"/>
  <c r="M38" i="19"/>
  <c r="M38" i="18"/>
  <c r="M38" i="30"/>
  <c r="M39" i="16"/>
  <c r="M38" i="15"/>
  <c r="M38" i="14"/>
  <c r="M38" i="12"/>
  <c r="Y14" i="9" l="1"/>
  <c r="X14" i="9"/>
  <c r="W14" i="9"/>
  <c r="E14" i="9"/>
  <c r="D14" i="9"/>
  <c r="C14" i="9"/>
  <c r="P44" i="30"/>
  <c r="S14" i="9" s="1"/>
  <c r="O44" i="30"/>
  <c r="R14" i="9" s="1"/>
  <c r="N44" i="30"/>
  <c r="Q14" i="9" s="1"/>
  <c r="D44" i="30"/>
  <c r="G14" i="9" s="1"/>
  <c r="C44" i="30"/>
  <c r="F14" i="9" s="1"/>
  <c r="J42" i="30"/>
  <c r="J44" i="30" s="1"/>
  <c r="M14" i="9" s="1"/>
  <c r="I42" i="30"/>
  <c r="H42" i="30"/>
  <c r="H44" i="30" s="1"/>
  <c r="K14" i="9" s="1"/>
  <c r="G42" i="30"/>
  <c r="F42" i="30"/>
  <c r="E42" i="30"/>
  <c r="Q41" i="30"/>
  <c r="S41" i="30"/>
  <c r="R41" i="30"/>
  <c r="S40" i="30"/>
  <c r="R40" i="30"/>
  <c r="Q40" i="30"/>
  <c r="S39" i="30"/>
  <c r="Q39" i="30"/>
  <c r="R39" i="30"/>
  <c r="S38" i="30"/>
  <c r="L38" i="30"/>
  <c r="R38" i="30" s="1"/>
  <c r="K38" i="30"/>
  <c r="Q38" i="30" s="1"/>
  <c r="L42" i="30" l="1"/>
  <c r="L44" i="30" s="1"/>
  <c r="O14" i="9" s="1"/>
  <c r="F44" i="30"/>
  <c r="I14" i="9" s="1"/>
  <c r="M42" i="30"/>
  <c r="M44" i="30" s="1"/>
  <c r="G44" i="30"/>
  <c r="J14" i="9" s="1"/>
  <c r="E44" i="30"/>
  <c r="H14" i="9" s="1"/>
  <c r="K42" i="30"/>
  <c r="K44" i="30" s="1"/>
  <c r="N14" i="9" s="1"/>
  <c r="R44" i="30"/>
  <c r="U14" i="9" s="1"/>
  <c r="I44" i="30"/>
  <c r="L14" i="9" s="1"/>
  <c r="F22" i="1"/>
  <c r="G22" i="1"/>
  <c r="I22" i="1"/>
  <c r="J22" i="1"/>
  <c r="H22" i="1"/>
  <c r="P44" i="29"/>
  <c r="S27" i="9" s="1"/>
  <c r="O44" i="29"/>
  <c r="R27" i="9" s="1"/>
  <c r="N44" i="29"/>
  <c r="Q27" i="9" s="1"/>
  <c r="D44" i="29"/>
  <c r="C44" i="29"/>
  <c r="F27" i="9" s="1"/>
  <c r="M43" i="29"/>
  <c r="L43" i="29"/>
  <c r="K43" i="29"/>
  <c r="J42" i="29"/>
  <c r="I42" i="29"/>
  <c r="I44" i="29" s="1"/>
  <c r="L27" i="9" s="1"/>
  <c r="H42" i="29"/>
  <c r="H44" i="29" s="1"/>
  <c r="K27" i="9" s="1"/>
  <c r="G42" i="29"/>
  <c r="G44" i="29" s="1"/>
  <c r="J27" i="9" s="1"/>
  <c r="F42" i="29"/>
  <c r="F44" i="29" s="1"/>
  <c r="I27" i="9" s="1"/>
  <c r="E42" i="29"/>
  <c r="E44" i="29" s="1"/>
  <c r="H27" i="9" s="1"/>
  <c r="M41" i="29"/>
  <c r="S41" i="29" s="1"/>
  <c r="L41" i="29"/>
  <c r="R41" i="29" s="1"/>
  <c r="K41" i="29"/>
  <c r="Q41" i="29" s="1"/>
  <c r="M40" i="29"/>
  <c r="S40" i="29" s="1"/>
  <c r="L40" i="29"/>
  <c r="R40" i="29" s="1"/>
  <c r="K40" i="29"/>
  <c r="Q40" i="29" s="1"/>
  <c r="M39" i="29"/>
  <c r="S39" i="29" s="1"/>
  <c r="L39" i="29"/>
  <c r="R39" i="29" s="1"/>
  <c r="K39" i="29"/>
  <c r="Q39" i="29" s="1"/>
  <c r="M38" i="29"/>
  <c r="S38" i="29" s="1"/>
  <c r="L38" i="29"/>
  <c r="R38" i="29" s="1"/>
  <c r="K38" i="29"/>
  <c r="Q38" i="29" s="1"/>
  <c r="Y24" i="9"/>
  <c r="X24" i="9"/>
  <c r="W24" i="9"/>
  <c r="E24" i="9"/>
  <c r="D24" i="9"/>
  <c r="Y23" i="9"/>
  <c r="X23" i="9"/>
  <c r="W23" i="9"/>
  <c r="E23" i="9"/>
  <c r="D23" i="9"/>
  <c r="Y18" i="9"/>
  <c r="X18" i="9"/>
  <c r="W18" i="9"/>
  <c r="E18" i="9"/>
  <c r="D18" i="9"/>
  <c r="C18" i="9"/>
  <c r="Y17" i="9"/>
  <c r="X17" i="9"/>
  <c r="W17" i="9"/>
  <c r="E17" i="9"/>
  <c r="D17" i="9"/>
  <c r="Y16" i="9"/>
  <c r="X16" i="9"/>
  <c r="W16" i="9"/>
  <c r="E16" i="9"/>
  <c r="D16" i="9"/>
  <c r="C16" i="9"/>
  <c r="Y15" i="9"/>
  <c r="X15" i="9"/>
  <c r="W15" i="9"/>
  <c r="E15" i="9"/>
  <c r="D15" i="9"/>
  <c r="C15" i="9"/>
  <c r="Y13" i="9"/>
  <c r="X13" i="9"/>
  <c r="W13" i="9"/>
  <c r="E13" i="9"/>
  <c r="D13" i="9"/>
  <c r="C13" i="9"/>
  <c r="Y12" i="9"/>
  <c r="X12" i="9"/>
  <c r="W12" i="9"/>
  <c r="E12" i="9"/>
  <c r="D12" i="9"/>
  <c r="C12" i="9"/>
  <c r="Y9" i="9"/>
  <c r="X9" i="9"/>
  <c r="W9" i="9"/>
  <c r="E9" i="9"/>
  <c r="D9" i="9"/>
  <c r="C9" i="9"/>
  <c r="Y11" i="9"/>
  <c r="X11" i="9"/>
  <c r="W11" i="9"/>
  <c r="E11" i="9"/>
  <c r="D11" i="9"/>
  <c r="C11" i="9"/>
  <c r="Y10" i="9"/>
  <c r="X10" i="9"/>
  <c r="W10" i="9"/>
  <c r="E10" i="9"/>
  <c r="D10" i="9"/>
  <c r="C10" i="9"/>
  <c r="Y8" i="9"/>
  <c r="X8" i="9"/>
  <c r="W8" i="9"/>
  <c r="D8" i="9"/>
  <c r="C8" i="9"/>
  <c r="P44" i="28"/>
  <c r="S24" i="9" s="1"/>
  <c r="O44" i="28"/>
  <c r="R24" i="9" s="1"/>
  <c r="N44" i="28"/>
  <c r="Q24" i="9" s="1"/>
  <c r="D44" i="28"/>
  <c r="G24" i="9" s="1"/>
  <c r="C44" i="28"/>
  <c r="F24" i="9" s="1"/>
  <c r="M43" i="28"/>
  <c r="L43" i="28"/>
  <c r="K43" i="28"/>
  <c r="J42" i="28"/>
  <c r="J44" i="28" s="1"/>
  <c r="M24" i="9" s="1"/>
  <c r="I42" i="28"/>
  <c r="H42" i="28"/>
  <c r="H44" i="28" s="1"/>
  <c r="K24" i="9" s="1"/>
  <c r="G42" i="28"/>
  <c r="G44" i="28" s="1"/>
  <c r="J24" i="9" s="1"/>
  <c r="F42" i="28"/>
  <c r="F44" i="28" s="1"/>
  <c r="I24" i="9" s="1"/>
  <c r="E42" i="28"/>
  <c r="E44" i="28" s="1"/>
  <c r="H24" i="9" s="1"/>
  <c r="M41" i="28"/>
  <c r="S41" i="28" s="1"/>
  <c r="L41" i="28"/>
  <c r="R41" i="28" s="1"/>
  <c r="K41" i="28"/>
  <c r="Q41" i="28" s="1"/>
  <c r="M40" i="28"/>
  <c r="S40" i="28" s="1"/>
  <c r="L40" i="28"/>
  <c r="R40" i="28" s="1"/>
  <c r="K40" i="28"/>
  <c r="Q40" i="28" s="1"/>
  <c r="M39" i="28"/>
  <c r="S39" i="28" s="1"/>
  <c r="L39" i="28"/>
  <c r="R39" i="28" s="1"/>
  <c r="K39" i="28"/>
  <c r="Q39" i="28" s="1"/>
  <c r="M38" i="28"/>
  <c r="S38" i="28" s="1"/>
  <c r="L38" i="28"/>
  <c r="R38" i="28" s="1"/>
  <c r="K38" i="28"/>
  <c r="Q38" i="28" s="1"/>
  <c r="P44" i="27"/>
  <c r="S23" i="9" s="1"/>
  <c r="O44" i="27"/>
  <c r="R23" i="9" s="1"/>
  <c r="N44" i="27"/>
  <c r="Q23" i="9" s="1"/>
  <c r="D44" i="27"/>
  <c r="G23" i="9" s="1"/>
  <c r="C44" i="27"/>
  <c r="F23" i="9" s="1"/>
  <c r="M43" i="27"/>
  <c r="L43" i="27"/>
  <c r="K43" i="27"/>
  <c r="J42" i="27"/>
  <c r="I42" i="27"/>
  <c r="I44" i="27" s="1"/>
  <c r="L23" i="9" s="1"/>
  <c r="H42" i="27"/>
  <c r="H44" i="27" s="1"/>
  <c r="K23" i="9" s="1"/>
  <c r="G42" i="27"/>
  <c r="G44" i="27" s="1"/>
  <c r="J23" i="9" s="1"/>
  <c r="F42" i="27"/>
  <c r="F44" i="27" s="1"/>
  <c r="I23" i="9" s="1"/>
  <c r="E42" i="27"/>
  <c r="E44" i="27" s="1"/>
  <c r="H23" i="9" s="1"/>
  <c r="M41" i="27"/>
  <c r="S41" i="27" s="1"/>
  <c r="L41" i="27"/>
  <c r="R41" i="27" s="1"/>
  <c r="K41" i="27"/>
  <c r="Q41" i="27" s="1"/>
  <c r="M40" i="27"/>
  <c r="S40" i="27" s="1"/>
  <c r="L40" i="27"/>
  <c r="R40" i="27" s="1"/>
  <c r="K40" i="27"/>
  <c r="Q40" i="27" s="1"/>
  <c r="M39" i="27"/>
  <c r="S39" i="27" s="1"/>
  <c r="L39" i="27"/>
  <c r="R39" i="27" s="1"/>
  <c r="K39" i="27"/>
  <c r="Q39" i="27" s="1"/>
  <c r="M38" i="27"/>
  <c r="S38" i="27" s="1"/>
  <c r="L38" i="27"/>
  <c r="R38" i="27" s="1"/>
  <c r="K38" i="27"/>
  <c r="Q38" i="27" s="1"/>
  <c r="P44" i="26"/>
  <c r="S22" i="9" s="1"/>
  <c r="O44" i="26"/>
  <c r="R22" i="9" s="1"/>
  <c r="N44" i="26"/>
  <c r="Q22" i="9" s="1"/>
  <c r="D44" i="26"/>
  <c r="G22" i="9" s="1"/>
  <c r="C44" i="26"/>
  <c r="F22" i="9" s="1"/>
  <c r="M43" i="26"/>
  <c r="L43" i="26"/>
  <c r="K43" i="26"/>
  <c r="J42" i="26"/>
  <c r="J44" i="26" s="1"/>
  <c r="M22" i="9" s="1"/>
  <c r="I42" i="26"/>
  <c r="I44" i="26" s="1"/>
  <c r="L22" i="9" s="1"/>
  <c r="H42" i="26"/>
  <c r="H44" i="26" s="1"/>
  <c r="K22" i="9" s="1"/>
  <c r="G42" i="26"/>
  <c r="G44" i="26" s="1"/>
  <c r="J22" i="9" s="1"/>
  <c r="F42" i="26"/>
  <c r="F44" i="26" s="1"/>
  <c r="I22" i="9" s="1"/>
  <c r="E42" i="26"/>
  <c r="E44" i="26" s="1"/>
  <c r="H22" i="9" s="1"/>
  <c r="M41" i="26"/>
  <c r="S41" i="26" s="1"/>
  <c r="L41" i="26"/>
  <c r="R41" i="26" s="1"/>
  <c r="K41" i="26"/>
  <c r="Q41" i="26" s="1"/>
  <c r="M40" i="26"/>
  <c r="S40" i="26" s="1"/>
  <c r="L40" i="26"/>
  <c r="R40" i="26" s="1"/>
  <c r="K40" i="26"/>
  <c r="Q40" i="26" s="1"/>
  <c r="M39" i="26"/>
  <c r="S39" i="26" s="1"/>
  <c r="L39" i="26"/>
  <c r="R39" i="26" s="1"/>
  <c r="K39" i="26"/>
  <c r="Q39" i="26" s="1"/>
  <c r="M38" i="26"/>
  <c r="S38" i="26" s="1"/>
  <c r="L38" i="26"/>
  <c r="R38" i="26" s="1"/>
  <c r="K38" i="26"/>
  <c r="Q38" i="26" s="1"/>
  <c r="P44" i="25"/>
  <c r="S21" i="9" s="1"/>
  <c r="O44" i="25"/>
  <c r="R21" i="9" s="1"/>
  <c r="N44" i="25"/>
  <c r="Q21" i="9" s="1"/>
  <c r="D44" i="25"/>
  <c r="G21" i="9" s="1"/>
  <c r="C44" i="25"/>
  <c r="F21" i="9" s="1"/>
  <c r="M43" i="25"/>
  <c r="L43" i="25"/>
  <c r="K43" i="25"/>
  <c r="J42" i="25"/>
  <c r="J44" i="25" s="1"/>
  <c r="M21" i="9" s="1"/>
  <c r="I42" i="25"/>
  <c r="I44" i="25" s="1"/>
  <c r="L21" i="9" s="1"/>
  <c r="H42" i="25"/>
  <c r="G42" i="25"/>
  <c r="G44" i="25" s="1"/>
  <c r="J21" i="9" s="1"/>
  <c r="F42" i="25"/>
  <c r="F44" i="25" s="1"/>
  <c r="I21" i="9" s="1"/>
  <c r="E42" i="25"/>
  <c r="E44" i="25" s="1"/>
  <c r="H21" i="9" s="1"/>
  <c r="M41" i="25"/>
  <c r="S41" i="25" s="1"/>
  <c r="L41" i="25"/>
  <c r="R41" i="25" s="1"/>
  <c r="K41" i="25"/>
  <c r="Q41" i="25" s="1"/>
  <c r="M40" i="25"/>
  <c r="S40" i="25" s="1"/>
  <c r="L40" i="25"/>
  <c r="R40" i="25" s="1"/>
  <c r="K40" i="25"/>
  <c r="Q40" i="25" s="1"/>
  <c r="M39" i="25"/>
  <c r="S39" i="25" s="1"/>
  <c r="L39" i="25"/>
  <c r="R39" i="25" s="1"/>
  <c r="K39" i="25"/>
  <c r="Q39" i="25" s="1"/>
  <c r="M38" i="25"/>
  <c r="S38" i="25" s="1"/>
  <c r="L38" i="25"/>
  <c r="R38" i="25" s="1"/>
  <c r="K38" i="25"/>
  <c r="Q38" i="25" s="1"/>
  <c r="P44" i="24"/>
  <c r="S20" i="9" s="1"/>
  <c r="O44" i="24"/>
  <c r="R20" i="9" s="1"/>
  <c r="N44" i="24"/>
  <c r="Q20" i="9" s="1"/>
  <c r="D44" i="24"/>
  <c r="G20" i="9" s="1"/>
  <c r="C44" i="24"/>
  <c r="F20" i="9" s="1"/>
  <c r="M43" i="24"/>
  <c r="L43" i="24"/>
  <c r="K43" i="24"/>
  <c r="J42" i="24"/>
  <c r="J44" i="24" s="1"/>
  <c r="M20" i="9" s="1"/>
  <c r="I42" i="24"/>
  <c r="H42" i="24"/>
  <c r="H44" i="24" s="1"/>
  <c r="K20" i="9" s="1"/>
  <c r="G42" i="24"/>
  <c r="F42" i="24"/>
  <c r="F44" i="24" s="1"/>
  <c r="I20" i="9" s="1"/>
  <c r="E42" i="24"/>
  <c r="E44" i="24" s="1"/>
  <c r="H20" i="9" s="1"/>
  <c r="M41" i="24"/>
  <c r="S41" i="24" s="1"/>
  <c r="L41" i="24"/>
  <c r="R41" i="24" s="1"/>
  <c r="K41" i="24"/>
  <c r="Q41" i="24" s="1"/>
  <c r="M40" i="24"/>
  <c r="S40" i="24" s="1"/>
  <c r="L40" i="24"/>
  <c r="R40" i="24" s="1"/>
  <c r="K40" i="24"/>
  <c r="Q40" i="24" s="1"/>
  <c r="M39" i="24"/>
  <c r="S39" i="24" s="1"/>
  <c r="L39" i="24"/>
  <c r="R39" i="24" s="1"/>
  <c r="K39" i="24"/>
  <c r="Q39" i="24" s="1"/>
  <c r="M38" i="24"/>
  <c r="S38" i="24" s="1"/>
  <c r="L38" i="24"/>
  <c r="R38" i="24" s="1"/>
  <c r="K38" i="24"/>
  <c r="Q38" i="24" s="1"/>
  <c r="P46" i="23"/>
  <c r="S19" i="9" s="1"/>
  <c r="O46" i="23"/>
  <c r="R19" i="9" s="1"/>
  <c r="N46" i="23"/>
  <c r="Q19" i="9" s="1"/>
  <c r="D46" i="23"/>
  <c r="G19" i="9" s="1"/>
  <c r="C46" i="23"/>
  <c r="F19" i="9" s="1"/>
  <c r="J44" i="23"/>
  <c r="I44" i="23"/>
  <c r="I46" i="23" s="1"/>
  <c r="L19" i="9" s="1"/>
  <c r="H44" i="23"/>
  <c r="H46" i="23" s="1"/>
  <c r="K19" i="9" s="1"/>
  <c r="G44" i="23"/>
  <c r="G46" i="23" s="1"/>
  <c r="J19" i="9" s="1"/>
  <c r="F44" i="23"/>
  <c r="E44" i="23"/>
  <c r="Q43" i="23"/>
  <c r="S43" i="23"/>
  <c r="R43" i="23"/>
  <c r="S42" i="23"/>
  <c r="R42" i="23"/>
  <c r="Q42" i="23"/>
  <c r="Q41" i="23"/>
  <c r="S41" i="23"/>
  <c r="R41" i="23"/>
  <c r="S40" i="23"/>
  <c r="L40" i="23"/>
  <c r="R40" i="23" s="1"/>
  <c r="K40" i="23"/>
  <c r="Q40" i="23" s="1"/>
  <c r="P44" i="22"/>
  <c r="S18" i="9" s="1"/>
  <c r="O44" i="22"/>
  <c r="R18" i="9" s="1"/>
  <c r="N44" i="22"/>
  <c r="Q18" i="9" s="1"/>
  <c r="G18" i="9"/>
  <c r="C44" i="22"/>
  <c r="F18" i="9" s="1"/>
  <c r="J42" i="22"/>
  <c r="J44" i="22" s="1"/>
  <c r="M18" i="9" s="1"/>
  <c r="I42" i="22"/>
  <c r="I44" i="22" s="1"/>
  <c r="L18" i="9" s="1"/>
  <c r="H42" i="22"/>
  <c r="H44" i="22" s="1"/>
  <c r="K18" i="9" s="1"/>
  <c r="G42" i="22"/>
  <c r="F42" i="22"/>
  <c r="E42" i="22"/>
  <c r="S41" i="22"/>
  <c r="R41" i="22"/>
  <c r="Q41" i="22"/>
  <c r="S40" i="22"/>
  <c r="R40" i="22"/>
  <c r="Q40" i="22"/>
  <c r="R39" i="22"/>
  <c r="S39" i="22"/>
  <c r="Q39" i="22"/>
  <c r="S38" i="22"/>
  <c r="L38" i="22"/>
  <c r="R38" i="22" s="1"/>
  <c r="K38" i="22"/>
  <c r="Q38" i="22" s="1"/>
  <c r="P64" i="21"/>
  <c r="S17" i="9" s="1"/>
  <c r="O64" i="21"/>
  <c r="R17" i="9" s="1"/>
  <c r="N64" i="21"/>
  <c r="Q17" i="9" s="1"/>
  <c r="D64" i="21"/>
  <c r="G17" i="9" s="1"/>
  <c r="C64" i="21"/>
  <c r="F17" i="9" s="1"/>
  <c r="J62" i="21"/>
  <c r="J64" i="21" s="1"/>
  <c r="M17" i="9" s="1"/>
  <c r="I62" i="21"/>
  <c r="I64" i="21" s="1"/>
  <c r="L17" i="9" s="1"/>
  <c r="H62" i="21"/>
  <c r="G62" i="21"/>
  <c r="F62" i="21"/>
  <c r="E62" i="21"/>
  <c r="S61" i="21"/>
  <c r="R61" i="21"/>
  <c r="Q61" i="21"/>
  <c r="Q60" i="21"/>
  <c r="S60" i="21"/>
  <c r="R60" i="21"/>
  <c r="S38" i="21"/>
  <c r="L38" i="21"/>
  <c r="R38" i="21" s="1"/>
  <c r="K38" i="21"/>
  <c r="Q38" i="21" s="1"/>
  <c r="P44" i="20"/>
  <c r="S25" i="9" s="1"/>
  <c r="O44" i="20"/>
  <c r="R25" i="9" s="1"/>
  <c r="N44" i="20"/>
  <c r="Q25" i="9" s="1"/>
  <c r="D44" i="20"/>
  <c r="G25" i="9" s="1"/>
  <c r="C44" i="20"/>
  <c r="F25" i="9" s="1"/>
  <c r="M43" i="20"/>
  <c r="L43" i="20"/>
  <c r="K43" i="20"/>
  <c r="J42" i="20"/>
  <c r="J44" i="20" s="1"/>
  <c r="M25" i="9" s="1"/>
  <c r="I42" i="20"/>
  <c r="I44" i="20" s="1"/>
  <c r="L25" i="9" s="1"/>
  <c r="H42" i="20"/>
  <c r="H44" i="20" s="1"/>
  <c r="K25" i="9" s="1"/>
  <c r="M41" i="20"/>
  <c r="S41" i="20" s="1"/>
  <c r="L41" i="20"/>
  <c r="R41" i="20" s="1"/>
  <c r="K41" i="20"/>
  <c r="Q41" i="20" s="1"/>
  <c r="M40" i="20"/>
  <c r="S40" i="20" s="1"/>
  <c r="L40" i="20"/>
  <c r="R40" i="20" s="1"/>
  <c r="K40" i="20"/>
  <c r="Q40" i="20" s="1"/>
  <c r="M39" i="20"/>
  <c r="S39" i="20" s="1"/>
  <c r="L39" i="20"/>
  <c r="R39" i="20" s="1"/>
  <c r="K39" i="20"/>
  <c r="Q39" i="20" s="1"/>
  <c r="P67" i="19"/>
  <c r="S16" i="9" s="1"/>
  <c r="O67" i="19"/>
  <c r="R16" i="9" s="1"/>
  <c r="N67" i="19"/>
  <c r="Q16" i="9" s="1"/>
  <c r="G16" i="9"/>
  <c r="F16" i="9"/>
  <c r="J65" i="19"/>
  <c r="J67" i="19" s="1"/>
  <c r="M16" i="9" s="1"/>
  <c r="I65" i="19"/>
  <c r="I67" i="19" s="1"/>
  <c r="L16" i="9" s="1"/>
  <c r="H65" i="19"/>
  <c r="H67" i="19" s="1"/>
  <c r="K16" i="9" s="1"/>
  <c r="G65" i="19"/>
  <c r="F65" i="19"/>
  <c r="E65" i="19"/>
  <c r="S64" i="19"/>
  <c r="R64" i="19"/>
  <c r="Q64" i="19"/>
  <c r="Q63" i="19"/>
  <c r="S63" i="19"/>
  <c r="R63" i="19"/>
  <c r="S62" i="19"/>
  <c r="R62" i="19"/>
  <c r="Q62" i="19"/>
  <c r="S38" i="19"/>
  <c r="L38" i="19"/>
  <c r="R38" i="19" s="1"/>
  <c r="K38" i="19"/>
  <c r="Q38" i="19" s="1"/>
  <c r="P44" i="18"/>
  <c r="S15" i="9" s="1"/>
  <c r="O44" i="18"/>
  <c r="R15" i="9" s="1"/>
  <c r="N44" i="18"/>
  <c r="Q15" i="9" s="1"/>
  <c r="G15" i="9"/>
  <c r="C44" i="18"/>
  <c r="F15" i="9" s="1"/>
  <c r="J42" i="18"/>
  <c r="J44" i="18" s="1"/>
  <c r="M15" i="9" s="1"/>
  <c r="I42" i="18"/>
  <c r="H42" i="18"/>
  <c r="H44" i="18" s="1"/>
  <c r="K15" i="9" s="1"/>
  <c r="G42" i="18"/>
  <c r="F42" i="18"/>
  <c r="F44" i="18" s="1"/>
  <c r="I15" i="9" s="1"/>
  <c r="E42" i="18"/>
  <c r="S41" i="18"/>
  <c r="R41" i="18"/>
  <c r="Q41" i="18"/>
  <c r="S40" i="18"/>
  <c r="R40" i="18"/>
  <c r="Q40" i="18"/>
  <c r="Q39" i="18"/>
  <c r="S39" i="18"/>
  <c r="R39" i="18"/>
  <c r="S38" i="18"/>
  <c r="L38" i="18"/>
  <c r="R38" i="18" s="1"/>
  <c r="Q38" i="18"/>
  <c r="P45" i="16"/>
  <c r="S13" i="9" s="1"/>
  <c r="O45" i="16"/>
  <c r="R13" i="9" s="1"/>
  <c r="N45" i="16"/>
  <c r="Q13" i="9" s="1"/>
  <c r="D45" i="16"/>
  <c r="G13" i="9" s="1"/>
  <c r="C45" i="16"/>
  <c r="F13" i="9" s="1"/>
  <c r="J43" i="16"/>
  <c r="J45" i="16" s="1"/>
  <c r="M13" i="9" s="1"/>
  <c r="I43" i="16"/>
  <c r="I45" i="16" s="1"/>
  <c r="L13" i="9" s="1"/>
  <c r="H43" i="16"/>
  <c r="H45" i="16" s="1"/>
  <c r="K13" i="9" s="1"/>
  <c r="G43" i="16"/>
  <c r="F43" i="16"/>
  <c r="E43" i="16"/>
  <c r="S42" i="16"/>
  <c r="R42" i="16"/>
  <c r="Q42" i="16"/>
  <c r="Q41" i="16"/>
  <c r="S41" i="16"/>
  <c r="R41" i="16"/>
  <c r="S40" i="16"/>
  <c r="R40" i="16"/>
  <c r="Q40" i="16"/>
  <c r="S39" i="16"/>
  <c r="L39" i="16"/>
  <c r="R39" i="16" s="1"/>
  <c r="K39" i="16"/>
  <c r="Q39" i="16" s="1"/>
  <c r="P44" i="15"/>
  <c r="S12" i="9" s="1"/>
  <c r="O44" i="15"/>
  <c r="R12" i="9" s="1"/>
  <c r="N44" i="15"/>
  <c r="D44" i="15"/>
  <c r="G12" i="9" s="1"/>
  <c r="F12" i="9"/>
  <c r="J42" i="15"/>
  <c r="J44" i="15" s="1"/>
  <c r="M12" i="9" s="1"/>
  <c r="I42" i="15"/>
  <c r="I44" i="15" s="1"/>
  <c r="L12" i="9" s="1"/>
  <c r="H42" i="15"/>
  <c r="H44" i="15" s="1"/>
  <c r="K12" i="9" s="1"/>
  <c r="G42" i="15"/>
  <c r="F42" i="15"/>
  <c r="E42" i="15"/>
  <c r="S41" i="15"/>
  <c r="R41" i="15"/>
  <c r="Q41" i="15"/>
  <c r="Q40" i="15"/>
  <c r="S40" i="15"/>
  <c r="R40" i="15"/>
  <c r="S39" i="15"/>
  <c r="Q39" i="15"/>
  <c r="R39" i="15"/>
  <c r="S38" i="15"/>
  <c r="L38" i="15"/>
  <c r="R38" i="15" s="1"/>
  <c r="K38" i="15"/>
  <c r="Q38" i="15" s="1"/>
  <c r="P44" i="14"/>
  <c r="S11" i="9" s="1"/>
  <c r="O44" i="14"/>
  <c r="R11" i="9" s="1"/>
  <c r="N44" i="14"/>
  <c r="Q11" i="9" s="1"/>
  <c r="G11" i="9"/>
  <c r="F11" i="9"/>
  <c r="J42" i="14"/>
  <c r="J44" i="14" s="1"/>
  <c r="M11" i="9" s="1"/>
  <c r="I42" i="14"/>
  <c r="I44" i="14" s="1"/>
  <c r="L11" i="9" s="1"/>
  <c r="H42" i="14"/>
  <c r="H44" i="14" s="1"/>
  <c r="K11" i="9" s="1"/>
  <c r="G42" i="14"/>
  <c r="F42" i="14"/>
  <c r="E42" i="14"/>
  <c r="R41" i="14"/>
  <c r="S41" i="14"/>
  <c r="Q41" i="14"/>
  <c r="R40" i="14"/>
  <c r="S40" i="14"/>
  <c r="Q40" i="14"/>
  <c r="S39" i="14"/>
  <c r="R39" i="14"/>
  <c r="Q39" i="14"/>
  <c r="S38" i="14"/>
  <c r="L38" i="14"/>
  <c r="R38" i="14" s="1"/>
  <c r="K38" i="14"/>
  <c r="Q38" i="14" s="1"/>
  <c r="P80" i="13"/>
  <c r="S9" i="9" s="1"/>
  <c r="O80" i="13"/>
  <c r="R9" i="9" s="1"/>
  <c r="N80" i="13"/>
  <c r="Q9" i="9" s="1"/>
  <c r="D80" i="13"/>
  <c r="G9" i="9" s="1"/>
  <c r="J78" i="13"/>
  <c r="J80" i="13" s="1"/>
  <c r="M9" i="9" s="1"/>
  <c r="I78" i="13"/>
  <c r="I80" i="13" s="1"/>
  <c r="L9" i="9" s="1"/>
  <c r="H78" i="13"/>
  <c r="H80" i="13" s="1"/>
  <c r="K9" i="9" s="1"/>
  <c r="G78" i="13"/>
  <c r="F78" i="13"/>
  <c r="E78" i="13"/>
  <c r="S77" i="13"/>
  <c r="R77" i="13"/>
  <c r="Q77" i="13"/>
  <c r="S76" i="13"/>
  <c r="R76" i="13"/>
  <c r="Q76" i="13"/>
  <c r="S75" i="13"/>
  <c r="R75" i="13"/>
  <c r="Q75" i="13"/>
  <c r="S43" i="13"/>
  <c r="R43" i="13"/>
  <c r="Q43" i="13"/>
  <c r="P44" i="12"/>
  <c r="S10" i="9" s="1"/>
  <c r="O44" i="12"/>
  <c r="R10" i="9" s="1"/>
  <c r="N44" i="12"/>
  <c r="Q10" i="9" s="1"/>
  <c r="D44" i="12"/>
  <c r="G10" i="9" s="1"/>
  <c r="C44" i="12"/>
  <c r="F10" i="9" s="1"/>
  <c r="J42" i="12"/>
  <c r="J44" i="12" s="1"/>
  <c r="M10" i="9" s="1"/>
  <c r="I42" i="12"/>
  <c r="I44" i="12" s="1"/>
  <c r="L10" i="9" s="1"/>
  <c r="H42" i="12"/>
  <c r="H44" i="12" s="1"/>
  <c r="K10" i="9" s="1"/>
  <c r="G42" i="12"/>
  <c r="F42" i="12"/>
  <c r="E42" i="12"/>
  <c r="S41" i="12"/>
  <c r="Q41" i="12"/>
  <c r="R41" i="12"/>
  <c r="Q40" i="12"/>
  <c r="S40" i="12"/>
  <c r="R40" i="12"/>
  <c r="S39" i="12"/>
  <c r="R39" i="12"/>
  <c r="Q39" i="12"/>
  <c r="S38" i="12"/>
  <c r="L38" i="12"/>
  <c r="R38" i="12" s="1"/>
  <c r="K38" i="12"/>
  <c r="Q38" i="12" s="1"/>
  <c r="K42" i="15" l="1"/>
  <c r="K44" i="15" s="1"/>
  <c r="K42" i="14"/>
  <c r="K42" i="26"/>
  <c r="K44" i="26" s="1"/>
  <c r="N22" i="9" s="1"/>
  <c r="K42" i="25"/>
  <c r="K44" i="25" s="1"/>
  <c r="K62" i="21"/>
  <c r="K64" i="21" s="1"/>
  <c r="N17" i="9" s="1"/>
  <c r="L65" i="19"/>
  <c r="L67" i="19" s="1"/>
  <c r="R67" i="19" s="1"/>
  <c r="U16" i="9" s="1"/>
  <c r="Q44" i="30"/>
  <c r="T14" i="9" s="1"/>
  <c r="M42" i="24"/>
  <c r="M44" i="24" s="1"/>
  <c r="P20" i="9" s="1"/>
  <c r="M42" i="29"/>
  <c r="M44" i="29" s="1"/>
  <c r="F45" i="16"/>
  <c r="I13" i="9" s="1"/>
  <c r="L43" i="16"/>
  <c r="L45" i="16" s="1"/>
  <c r="G67" i="19"/>
  <c r="J16" i="9" s="1"/>
  <c r="M65" i="19"/>
  <c r="M67" i="19" s="1"/>
  <c r="E46" i="23"/>
  <c r="H19" i="9" s="1"/>
  <c r="K44" i="23"/>
  <c r="K46" i="23" s="1"/>
  <c r="N19" i="9" s="1"/>
  <c r="L42" i="14"/>
  <c r="L44" i="14" s="1"/>
  <c r="G44" i="15"/>
  <c r="J12" i="9" s="1"/>
  <c r="M42" i="15"/>
  <c r="M44" i="15" s="1"/>
  <c r="G45" i="16"/>
  <c r="J13" i="9" s="1"/>
  <c r="M43" i="16"/>
  <c r="M45" i="16" s="1"/>
  <c r="L42" i="18"/>
  <c r="L44" i="18" s="1"/>
  <c r="R44" i="18" s="1"/>
  <c r="U15" i="9" s="1"/>
  <c r="F64" i="21"/>
  <c r="I17" i="9" s="1"/>
  <c r="L62" i="21"/>
  <c r="L64" i="21" s="1"/>
  <c r="F44" i="22"/>
  <c r="I18" i="9" s="1"/>
  <c r="L42" i="22"/>
  <c r="L44" i="22" s="1"/>
  <c r="F46" i="23"/>
  <c r="I19" i="9" s="1"/>
  <c r="L44" i="23"/>
  <c r="L46" i="23" s="1"/>
  <c r="O19" i="9" s="1"/>
  <c r="G44" i="24"/>
  <c r="J20" i="9" s="1"/>
  <c r="E44" i="14"/>
  <c r="H11" i="9" s="1"/>
  <c r="K44" i="14"/>
  <c r="E44" i="18"/>
  <c r="H15" i="9" s="1"/>
  <c r="K42" i="18"/>
  <c r="K44" i="18" s="1"/>
  <c r="E44" i="22"/>
  <c r="H18" i="9" s="1"/>
  <c r="K42" i="22"/>
  <c r="K44" i="22" s="1"/>
  <c r="F44" i="12"/>
  <c r="I10" i="9" s="1"/>
  <c r="L42" i="12"/>
  <c r="L44" i="12" s="1"/>
  <c r="G80" i="13"/>
  <c r="J9" i="9" s="1"/>
  <c r="M78" i="13"/>
  <c r="M80" i="13" s="1"/>
  <c r="G44" i="14"/>
  <c r="J11" i="9" s="1"/>
  <c r="M42" i="14"/>
  <c r="M44" i="14" s="1"/>
  <c r="M42" i="18"/>
  <c r="M44" i="18" s="1"/>
  <c r="P15" i="9" s="1"/>
  <c r="E67" i="19"/>
  <c r="H16" i="9" s="1"/>
  <c r="K65" i="19"/>
  <c r="K67" i="19" s="1"/>
  <c r="G64" i="21"/>
  <c r="J17" i="9" s="1"/>
  <c r="M62" i="21"/>
  <c r="M64" i="21" s="1"/>
  <c r="G44" i="22"/>
  <c r="J18" i="9" s="1"/>
  <c r="M42" i="22"/>
  <c r="M44" i="22" s="1"/>
  <c r="M44" i="23"/>
  <c r="M46" i="23" s="1"/>
  <c r="P19" i="9" s="1"/>
  <c r="P14" i="9"/>
  <c r="S44" i="30"/>
  <c r="V14" i="9" s="1"/>
  <c r="E80" i="13"/>
  <c r="H9" i="9" s="1"/>
  <c r="K78" i="13"/>
  <c r="K80" i="13" s="1"/>
  <c r="F44" i="15"/>
  <c r="I12" i="9" s="1"/>
  <c r="L42" i="15"/>
  <c r="L44" i="15" s="1"/>
  <c r="E64" i="21"/>
  <c r="H17" i="9" s="1"/>
  <c r="K42" i="12"/>
  <c r="K44" i="12" s="1"/>
  <c r="N10" i="9" s="1"/>
  <c r="F80" i="13"/>
  <c r="I9" i="9" s="1"/>
  <c r="L78" i="13"/>
  <c r="L80" i="13" s="1"/>
  <c r="G44" i="12"/>
  <c r="J10" i="9" s="1"/>
  <c r="M42" i="12"/>
  <c r="M44" i="12" s="1"/>
  <c r="E44" i="15"/>
  <c r="H12" i="9" s="1"/>
  <c r="E45" i="16"/>
  <c r="H13" i="9" s="1"/>
  <c r="K43" i="16"/>
  <c r="K45" i="16" s="1"/>
  <c r="Q45" i="16" s="1"/>
  <c r="T13" i="9" s="1"/>
  <c r="L42" i="25"/>
  <c r="L44" i="25" s="1"/>
  <c r="Q12" i="9"/>
  <c r="Q44" i="15"/>
  <c r="E44" i="12"/>
  <c r="H10" i="9" s="1"/>
  <c r="G44" i="18"/>
  <c r="J15" i="9" s="1"/>
  <c r="F67" i="19"/>
  <c r="I16" i="9" s="1"/>
  <c r="F44" i="14"/>
  <c r="I11" i="9" s="1"/>
  <c r="M42" i="27"/>
  <c r="M44" i="27" s="1"/>
  <c r="L42" i="28"/>
  <c r="L44" i="28" s="1"/>
  <c r="L42" i="24"/>
  <c r="L44" i="24" s="1"/>
  <c r="O20" i="9" s="1"/>
  <c r="K42" i="29"/>
  <c r="K44" i="29" s="1"/>
  <c r="N27" i="9" s="1"/>
  <c r="L42" i="29"/>
  <c r="L44" i="29" s="1"/>
  <c r="O27" i="9" s="1"/>
  <c r="J44" i="29"/>
  <c r="M27" i="9" s="1"/>
  <c r="M42" i="25"/>
  <c r="M44" i="25" s="1"/>
  <c r="P21" i="9" s="1"/>
  <c r="L42" i="26"/>
  <c r="L44" i="26" s="1"/>
  <c r="O22" i="9" s="1"/>
  <c r="K42" i="27"/>
  <c r="K44" i="27" s="1"/>
  <c r="H64" i="21"/>
  <c r="K17" i="9" s="1"/>
  <c r="J46" i="23"/>
  <c r="M19" i="9" s="1"/>
  <c r="K42" i="24"/>
  <c r="K44" i="24" s="1"/>
  <c r="N20" i="9" s="1"/>
  <c r="I44" i="24"/>
  <c r="L20" i="9" s="1"/>
  <c r="H44" i="25"/>
  <c r="K21" i="9" s="1"/>
  <c r="M42" i="26"/>
  <c r="M44" i="26" s="1"/>
  <c r="P22" i="9" s="1"/>
  <c r="L42" i="27"/>
  <c r="L44" i="27" s="1"/>
  <c r="J44" i="27"/>
  <c r="M23" i="9" s="1"/>
  <c r="K42" i="28"/>
  <c r="K44" i="28" s="1"/>
  <c r="I44" i="28"/>
  <c r="L24" i="9" s="1"/>
  <c r="M42" i="28"/>
  <c r="M44" i="28" s="1"/>
  <c r="I44" i="18"/>
  <c r="L15" i="9" s="1"/>
  <c r="S44" i="24" l="1"/>
  <c r="V20" i="9" s="1"/>
  <c r="Q44" i="26"/>
  <c r="T22" i="9" s="1"/>
  <c r="Q64" i="21"/>
  <c r="T17" i="9" s="1"/>
  <c r="S44" i="29"/>
  <c r="V27" i="9" s="1"/>
  <c r="P27" i="9"/>
  <c r="Q44" i="25"/>
  <c r="T21" i="9" s="1"/>
  <c r="N21" i="9"/>
  <c r="R44" i="25"/>
  <c r="U21" i="9" s="1"/>
  <c r="O21" i="9"/>
  <c r="O16" i="9"/>
  <c r="S44" i="18"/>
  <c r="V15" i="9" s="1"/>
  <c r="Q44" i="12"/>
  <c r="T10" i="9" s="1"/>
  <c r="N13" i="9"/>
  <c r="O15" i="9"/>
  <c r="Q67" i="19"/>
  <c r="T16" i="9" s="1"/>
  <c r="N16" i="9"/>
  <c r="S44" i="26"/>
  <c r="V22" i="9" s="1"/>
  <c r="Q44" i="27"/>
  <c r="T23" i="9" s="1"/>
  <c r="N23" i="9"/>
  <c r="R44" i="22"/>
  <c r="U18" i="9" s="1"/>
  <c r="O18" i="9"/>
  <c r="R44" i="29"/>
  <c r="U27" i="9" s="1"/>
  <c r="R44" i="24"/>
  <c r="U20" i="9" s="1"/>
  <c r="S44" i="27"/>
  <c r="V23" i="9" s="1"/>
  <c r="P23" i="9"/>
  <c r="T12" i="9"/>
  <c r="N12" i="9"/>
  <c r="R44" i="15"/>
  <c r="U12" i="9" s="1"/>
  <c r="O12" i="9"/>
  <c r="S67" i="19"/>
  <c r="V16" i="9" s="1"/>
  <c r="P16" i="9"/>
  <c r="Q44" i="28"/>
  <c r="T24" i="9" s="1"/>
  <c r="N24" i="9"/>
  <c r="R46" i="23"/>
  <c r="U19" i="9" s="1"/>
  <c r="R44" i="26"/>
  <c r="U22" i="9" s="1"/>
  <c r="S64" i="21"/>
  <c r="V17" i="9" s="1"/>
  <c r="P17" i="9"/>
  <c r="Q44" i="29"/>
  <c r="T27" i="9" s="1"/>
  <c r="Q44" i="22"/>
  <c r="T18" i="9" s="1"/>
  <c r="N18" i="9"/>
  <c r="R44" i="14"/>
  <c r="U11" i="9" s="1"/>
  <c r="O11" i="9"/>
  <c r="R80" i="13"/>
  <c r="U9" i="9" s="1"/>
  <c r="O9" i="9"/>
  <c r="S44" i="14"/>
  <c r="V11" i="9" s="1"/>
  <c r="P11" i="9"/>
  <c r="Q44" i="18"/>
  <c r="T15" i="9" s="1"/>
  <c r="N15" i="9"/>
  <c r="S44" i="22"/>
  <c r="V18" i="9" s="1"/>
  <c r="P18" i="9"/>
  <c r="S44" i="25"/>
  <c r="V21" i="9" s="1"/>
  <c r="R64" i="21"/>
  <c r="U17" i="9" s="1"/>
  <c r="O17" i="9"/>
  <c r="R44" i="28"/>
  <c r="U24" i="9" s="1"/>
  <c r="O24" i="9"/>
  <c r="Q44" i="14"/>
  <c r="T11" i="9" s="1"/>
  <c r="N11" i="9"/>
  <c r="S44" i="12"/>
  <c r="V10" i="9" s="1"/>
  <c r="P10" i="9"/>
  <c r="Q80" i="13"/>
  <c r="T9" i="9" s="1"/>
  <c r="N9" i="9"/>
  <c r="R45" i="16"/>
  <c r="U13" i="9" s="1"/>
  <c r="O13" i="9"/>
  <c r="S44" i="28"/>
  <c r="V24" i="9" s="1"/>
  <c r="P24" i="9"/>
  <c r="R44" i="27"/>
  <c r="U23" i="9" s="1"/>
  <c r="O23" i="9"/>
  <c r="Q44" i="24"/>
  <c r="T20" i="9" s="1"/>
  <c r="Q46" i="23"/>
  <c r="T19" i="9" s="1"/>
  <c r="S46" i="23"/>
  <c r="V19" i="9" s="1"/>
  <c r="R44" i="12"/>
  <c r="U10" i="9" s="1"/>
  <c r="O10" i="9"/>
  <c r="S44" i="15"/>
  <c r="V12" i="9" s="1"/>
  <c r="P12" i="9"/>
  <c r="S80" i="13"/>
  <c r="V9" i="9" s="1"/>
  <c r="P9" i="9"/>
  <c r="S45" i="16"/>
  <c r="V13" i="9" s="1"/>
  <c r="P13" i="9"/>
  <c r="F42" i="20"/>
  <c r="L38" i="20"/>
  <c r="R38" i="20" s="1"/>
  <c r="G42" i="20"/>
  <c r="M38" i="20"/>
  <c r="S38" i="20" s="1"/>
  <c r="E42" i="20"/>
  <c r="K38" i="20"/>
  <c r="Q38" i="20" s="1"/>
  <c r="M42" i="20" l="1"/>
  <c r="M44" i="20" s="1"/>
  <c r="P25" i="9" s="1"/>
  <c r="G44" i="20"/>
  <c r="J25" i="9" s="1"/>
  <c r="E44" i="20"/>
  <c r="H25" i="9" s="1"/>
  <c r="K42" i="20"/>
  <c r="K44" i="20" s="1"/>
  <c r="N25" i="9" s="1"/>
  <c r="F44" i="20"/>
  <c r="I25" i="9" s="1"/>
  <c r="L42" i="20"/>
  <c r="L44" i="20" s="1"/>
  <c r="O25" i="9" s="1"/>
  <c r="P44" i="11"/>
  <c r="S26" i="9" s="1"/>
  <c r="O44" i="11"/>
  <c r="R26" i="9" s="1"/>
  <c r="N44" i="11"/>
  <c r="Q26" i="9" s="1"/>
  <c r="D44" i="11"/>
  <c r="C44" i="11"/>
  <c r="F26" i="9" s="1"/>
  <c r="M43" i="11"/>
  <c r="L43" i="11"/>
  <c r="K43" i="11"/>
  <c r="J42" i="11"/>
  <c r="J44" i="11" s="1"/>
  <c r="M26" i="9" s="1"/>
  <c r="I42" i="11"/>
  <c r="I44" i="11" s="1"/>
  <c r="L26" i="9" s="1"/>
  <c r="H42" i="11"/>
  <c r="H44" i="11" s="1"/>
  <c r="K26" i="9" s="1"/>
  <c r="G42" i="11"/>
  <c r="G44" i="11" s="1"/>
  <c r="J26" i="9" s="1"/>
  <c r="F42" i="11"/>
  <c r="E42" i="11"/>
  <c r="E44" i="11" s="1"/>
  <c r="H26" i="9" s="1"/>
  <c r="M41" i="11"/>
  <c r="S41" i="11" s="1"/>
  <c r="L41" i="11"/>
  <c r="R41" i="11" s="1"/>
  <c r="K41" i="11"/>
  <c r="Q41" i="11" s="1"/>
  <c r="M40" i="11"/>
  <c r="S40" i="11" s="1"/>
  <c r="L40" i="11"/>
  <c r="R40" i="11" s="1"/>
  <c r="K40" i="11"/>
  <c r="Q40" i="11" s="1"/>
  <c r="M39" i="11"/>
  <c r="S39" i="11" s="1"/>
  <c r="L39" i="11"/>
  <c r="R39" i="11" s="1"/>
  <c r="K39" i="11"/>
  <c r="Q39" i="11" s="1"/>
  <c r="M38" i="11"/>
  <c r="S38" i="11" s="1"/>
  <c r="L38" i="11"/>
  <c r="R38" i="11" s="1"/>
  <c r="K38" i="11"/>
  <c r="Q38" i="11" s="1"/>
  <c r="O44" i="1"/>
  <c r="R8" i="9" s="1"/>
  <c r="P44" i="1"/>
  <c r="S8" i="9" s="1"/>
  <c r="N44" i="1"/>
  <c r="Q8" i="9" s="1"/>
  <c r="G8" i="9"/>
  <c r="L42" i="11" l="1"/>
  <c r="L44" i="11" s="1"/>
  <c r="O26" i="9" s="1"/>
  <c r="F37" i="9"/>
  <c r="K42" i="11"/>
  <c r="K44" i="11" s="1"/>
  <c r="N26" i="9" s="1"/>
  <c r="R44" i="20"/>
  <c r="U25" i="9" s="1"/>
  <c r="Q44" i="20"/>
  <c r="T25" i="9" s="1"/>
  <c r="S44" i="20"/>
  <c r="V25" i="9" s="1"/>
  <c r="R44" i="11"/>
  <c r="U26" i="9" s="1"/>
  <c r="Q37" i="9"/>
  <c r="F44" i="11"/>
  <c r="I26" i="9" s="1"/>
  <c r="G37" i="9"/>
  <c r="S37" i="9"/>
  <c r="R37" i="9"/>
  <c r="M42" i="11"/>
  <c r="M44" i="11" s="1"/>
  <c r="P26" i="9" s="1"/>
  <c r="J42" i="1"/>
  <c r="J44" i="1" s="1"/>
  <c r="I42" i="1"/>
  <c r="I44" i="1" s="1"/>
  <c r="S41" i="1"/>
  <c r="R41" i="1"/>
  <c r="Q41" i="1"/>
  <c r="S40" i="1"/>
  <c r="R40" i="1"/>
  <c r="Q40" i="1"/>
  <c r="S39" i="1"/>
  <c r="R39" i="1"/>
  <c r="Q39" i="1"/>
  <c r="S38" i="1"/>
  <c r="L38" i="1"/>
  <c r="R38" i="1" s="1"/>
  <c r="L42" i="1" l="1"/>
  <c r="L44" i="1" s="1"/>
  <c r="O8" i="9" s="1"/>
  <c r="M42" i="1"/>
  <c r="M44" i="1" s="1"/>
  <c r="P8" i="9" s="1"/>
  <c r="L8" i="9"/>
  <c r="L37" i="9" s="1"/>
  <c r="M8" i="9"/>
  <c r="M37" i="9" s="1"/>
  <c r="Q44" i="11"/>
  <c r="T26" i="9" s="1"/>
  <c r="H8" i="9"/>
  <c r="H37" i="9" s="1"/>
  <c r="S44" i="11"/>
  <c r="V26" i="9" s="1"/>
  <c r="G44" i="1"/>
  <c r="F44" i="1"/>
  <c r="K44" i="1" l="1"/>
  <c r="N8" i="9" s="1"/>
  <c r="K8" i="9"/>
  <c r="K37" i="9" s="1"/>
  <c r="I8" i="9"/>
  <c r="I37" i="9" s="1"/>
  <c r="J8" i="9"/>
  <c r="J37" i="9" s="1"/>
  <c r="R44" i="1"/>
  <c r="O37" i="9"/>
  <c r="S44" i="1"/>
  <c r="P37" i="9"/>
  <c r="N37" i="9" l="1"/>
  <c r="Q44" i="1"/>
  <c r="T8" i="9" s="1"/>
  <c r="T37" i="9" s="1"/>
  <c r="V8" i="9"/>
  <c r="V37" i="9" s="1"/>
  <c r="U8" i="9"/>
  <c r="U37" i="9" s="1"/>
</calcChain>
</file>

<file path=xl/sharedStrings.xml><?xml version="1.0" encoding="utf-8"?>
<sst xmlns="http://schemas.openxmlformats.org/spreadsheetml/2006/main" count="2995" uniqueCount="363">
  <si>
    <t>2024թ.</t>
  </si>
  <si>
    <t>2025թ.</t>
  </si>
  <si>
    <t>X</t>
  </si>
  <si>
    <t>2026թ.</t>
  </si>
  <si>
    <t>19. Նշվում է միջոցառման գծով ծախսային խնայողության վերաբերյալ առաջարկի բնույթը` համապատասխան տողի դիմացի վանդակում դնելով &lt;X&gt; նշանը:</t>
  </si>
  <si>
    <t>2022թ.բազային (փաստացի) տարի</t>
  </si>
  <si>
    <t>Ծրագիր</t>
  </si>
  <si>
    <t>Միջոցառում</t>
  </si>
  <si>
    <t>Ծրագրի/ միջոցառման անվանումը</t>
  </si>
  <si>
    <t>2022թ.</t>
  </si>
  <si>
    <t>2023թ.</t>
  </si>
  <si>
    <t>2026թ</t>
  </si>
  <si>
    <t>2025թ</t>
  </si>
  <si>
    <t>2024թ</t>
  </si>
  <si>
    <t>List 1</t>
  </si>
  <si>
    <t>List 2</t>
  </si>
  <si>
    <t>List 3</t>
  </si>
  <si>
    <t>Պարտադիր</t>
  </si>
  <si>
    <t>Գնային</t>
  </si>
  <si>
    <t>1. Գոյություն ունեցող միջոցառումը՝</t>
  </si>
  <si>
    <t>Հայեցողական (շարունակական)</t>
  </si>
  <si>
    <t>Ոչ գնային</t>
  </si>
  <si>
    <t>Հայեցողական (ոչ շարունակական)</t>
  </si>
  <si>
    <t>2. Միջոցառման հիմքում դրված ծախսային պարտավորության բնույթը՝</t>
  </si>
  <si>
    <t xml:space="preserve">3. Միջոցառման ծախսակազմման հիմքում դրված հիմնական ծախսային գործոնները՝ </t>
  </si>
  <si>
    <t xml:space="preserve">2022թ.- բազային տարի (փաստ) </t>
  </si>
  <si>
    <t>2023թ. (սպասողական)</t>
  </si>
  <si>
    <r>
      <t>4. Միջոցառման գծով ծախսային խնայողությունների առաջարկները՝</t>
    </r>
    <r>
      <rPr>
        <b/>
        <sz val="10"/>
        <color theme="1"/>
        <rFont val="GHEA Grapalat"/>
        <family val="3"/>
      </rPr>
      <t xml:space="preserve"> </t>
    </r>
    <r>
      <rPr>
        <b/>
        <vertAlign val="superscript"/>
        <sz val="10"/>
        <color theme="1"/>
        <rFont val="GHEA Grapalat"/>
        <family val="3"/>
      </rPr>
      <t>18</t>
    </r>
  </si>
  <si>
    <r>
      <t xml:space="preserve">4.1 Միջոցառման գծով ծախսային խնայողության վերաբերյալ առաջարկի բնույթը՝ </t>
    </r>
    <r>
      <rPr>
        <i/>
        <vertAlign val="superscript"/>
        <sz val="9"/>
        <color theme="1"/>
        <rFont val="GHEA Grapalat"/>
        <family val="3"/>
      </rPr>
      <t>19</t>
    </r>
  </si>
  <si>
    <r>
      <t xml:space="preserve">4.2 Նկարագրություն՝ </t>
    </r>
    <r>
      <rPr>
        <vertAlign val="superscript"/>
        <sz val="9"/>
        <color theme="1"/>
        <rFont val="GHEA Grapalat"/>
        <family val="3"/>
      </rPr>
      <t>20</t>
    </r>
  </si>
  <si>
    <t xml:space="preserve">5. Միջոցառման գծով ծախսերի ամփոփ հաշվարկը՝ </t>
  </si>
  <si>
    <t>Գնային գործոններով պայմանավորված ծախսերի ընդհանուր փոփոխությունը (+/-)</t>
  </si>
  <si>
    <t>Ոչ գնային գործոններով պայմանավորված ծախսերի ընդհանուր փոփոխությունը (+/-)</t>
  </si>
  <si>
    <t xml:space="preserve">Միջոցառման գծով ճշգրտված բազային բյուջեն </t>
  </si>
  <si>
    <t>Լրացման պահանջներ</t>
  </si>
  <si>
    <t xml:space="preserve">Ծրագրի </t>
  </si>
  <si>
    <t>Բյուջետային ծախսերը (հազ. դրամ)</t>
  </si>
  <si>
    <t>2023թ.(պլանային)</t>
  </si>
  <si>
    <t>Ծախսային խնայողությունների գծով ամփոփ առաջարկը</t>
  </si>
  <si>
    <r>
      <t>Ձևաչափ N 2. Գոյություն ունեցող պարտավորությունների գծով ծախսակազմումների ամփոփ ձևաչափ</t>
    </r>
    <r>
      <rPr>
        <b/>
        <vertAlign val="superscript"/>
        <sz val="10"/>
        <color theme="1"/>
        <rFont val="GHEA Grapalat"/>
        <family val="3"/>
      </rPr>
      <t>1</t>
    </r>
  </si>
  <si>
    <t>x</t>
  </si>
  <si>
    <t>Ընդամենը</t>
  </si>
  <si>
    <t>Ծրագրի /միջոցառման նախատեսվող ավարտը</t>
  </si>
  <si>
    <t>Ծրագրի /միջոցառման սկիզբը</t>
  </si>
  <si>
    <r>
      <t>Հավելված N 1. Գոյություն ունեցող պարտավորությունների գծով ծախսակազմումների ամփոփ ձևաչափ</t>
    </r>
    <r>
      <rPr>
        <b/>
        <vertAlign val="superscript"/>
        <sz val="12"/>
        <color theme="1"/>
        <rFont val="GHEA Grapalat"/>
        <family val="3"/>
      </rPr>
      <t>*</t>
    </r>
  </si>
  <si>
    <r>
      <t>Ձևաչափ N 1. Գոյություն ունեցող պարտավորությունների գծով ամփոփ տեղեկատվություն</t>
    </r>
    <r>
      <rPr>
        <b/>
        <vertAlign val="superscript"/>
        <sz val="10"/>
        <color theme="1"/>
        <rFont val="GHEA Grapalat"/>
        <family val="3"/>
      </rPr>
      <t>1</t>
    </r>
    <r>
      <rPr>
        <b/>
        <sz val="10"/>
        <color theme="1"/>
        <rFont val="GHEA Grapalat"/>
        <family val="3"/>
      </rPr>
      <t xml:space="preserve"> </t>
    </r>
  </si>
  <si>
    <t>*</t>
  </si>
  <si>
    <r>
      <t>Ծրագրի դասիչը</t>
    </r>
    <r>
      <rPr>
        <vertAlign val="superscript"/>
        <sz val="9"/>
        <color theme="1"/>
        <rFont val="GHEA Grapalat"/>
        <family val="3"/>
      </rPr>
      <t>2</t>
    </r>
    <r>
      <rPr>
        <sz val="9"/>
        <color theme="1"/>
        <rFont val="GHEA Grapalat"/>
        <family val="3"/>
      </rPr>
      <t>՝</t>
    </r>
  </si>
  <si>
    <r>
      <t>Ծրագրի անվանումը</t>
    </r>
    <r>
      <rPr>
        <vertAlign val="superscript"/>
        <sz val="9"/>
        <color theme="1"/>
        <rFont val="GHEA Grapalat"/>
        <family val="3"/>
      </rPr>
      <t>3</t>
    </r>
    <r>
      <rPr>
        <sz val="9"/>
        <color theme="1"/>
        <rFont val="GHEA Grapalat"/>
        <family val="3"/>
      </rPr>
      <t>՝</t>
    </r>
  </si>
  <si>
    <r>
      <t>Միջոցառման դասիչը</t>
    </r>
    <r>
      <rPr>
        <vertAlign val="superscript"/>
        <sz val="9"/>
        <color theme="1"/>
        <rFont val="GHEA Grapalat"/>
        <family val="3"/>
      </rPr>
      <t>4</t>
    </r>
    <r>
      <rPr>
        <sz val="9"/>
        <color theme="1"/>
        <rFont val="GHEA Grapalat"/>
        <family val="3"/>
      </rPr>
      <t>՝</t>
    </r>
  </si>
  <si>
    <r>
      <t>Միջոցառման անվանումը</t>
    </r>
    <r>
      <rPr>
        <vertAlign val="superscript"/>
        <sz val="9"/>
        <color theme="1"/>
        <rFont val="GHEA Grapalat"/>
        <family val="3"/>
      </rPr>
      <t>5</t>
    </r>
    <r>
      <rPr>
        <sz val="9"/>
        <color theme="1"/>
        <rFont val="GHEA Grapalat"/>
        <family val="3"/>
      </rPr>
      <t>՝</t>
    </r>
  </si>
  <si>
    <r>
      <t>Ծրագրի /միջոցառման սկիզբը</t>
    </r>
    <r>
      <rPr>
        <vertAlign val="superscript"/>
        <sz val="9"/>
        <color theme="1"/>
        <rFont val="GHEA Grapalat"/>
        <family val="3"/>
      </rPr>
      <t>6</t>
    </r>
  </si>
  <si>
    <r>
      <t>Ծրագրի /միջոցառման նախատեսվող ավարտը</t>
    </r>
    <r>
      <rPr>
        <vertAlign val="superscript"/>
        <sz val="9"/>
        <color theme="1"/>
        <rFont val="GHEA Grapalat"/>
        <family val="3"/>
      </rPr>
      <t>7</t>
    </r>
  </si>
  <si>
    <r>
      <t>Ծախսային պարտավորության բնույթը</t>
    </r>
    <r>
      <rPr>
        <vertAlign val="superscript"/>
        <sz val="9"/>
        <color theme="1"/>
        <rFont val="GHEA Grapalat"/>
        <family val="3"/>
      </rPr>
      <t>8</t>
    </r>
  </si>
  <si>
    <r>
      <t>Պարտադիր կամ հայեցողական  պարտավորությունների շրջանակը</t>
    </r>
    <r>
      <rPr>
        <vertAlign val="superscript"/>
        <sz val="9"/>
        <color theme="1"/>
        <rFont val="GHEA Grapalat"/>
        <family val="3"/>
      </rPr>
      <t>9</t>
    </r>
  </si>
  <si>
    <r>
      <t>Պարտադիր պարտավորության շրջանակներում գործադիր մարմնի հայեցողական իրավասությունների շրջանակները</t>
    </r>
    <r>
      <rPr>
        <vertAlign val="superscript"/>
        <sz val="9"/>
        <color theme="1"/>
        <rFont val="GHEA Grapalat"/>
        <family val="3"/>
      </rPr>
      <t>10</t>
    </r>
  </si>
  <si>
    <r>
      <t>Պարտադիր կամ հայեցողական պարտավորությունը սահմանող օրենսդրական հիմքերը</t>
    </r>
    <r>
      <rPr>
        <vertAlign val="superscript"/>
        <sz val="9"/>
        <color theme="1"/>
        <rFont val="GHEA Grapalat"/>
        <family val="3"/>
      </rPr>
      <t>11</t>
    </r>
  </si>
  <si>
    <r>
      <t xml:space="preserve">Ծախսային գործոնը </t>
    </r>
    <r>
      <rPr>
        <vertAlign val="superscript"/>
        <sz val="9"/>
        <color theme="1"/>
        <rFont val="GHEA Grapalat"/>
        <family val="3"/>
      </rPr>
      <t xml:space="preserve">12 </t>
    </r>
  </si>
  <si>
    <r>
      <t>Չափի միավորը</t>
    </r>
    <r>
      <rPr>
        <vertAlign val="superscript"/>
        <sz val="9"/>
        <color theme="1"/>
        <rFont val="GHEA Grapalat"/>
        <family val="3"/>
      </rPr>
      <t>13</t>
    </r>
  </si>
  <si>
    <r>
      <t>Գործոնի տեսակը</t>
    </r>
    <r>
      <rPr>
        <vertAlign val="superscript"/>
        <sz val="9"/>
        <color theme="1"/>
        <rFont val="GHEA Grapalat"/>
        <family val="3"/>
      </rPr>
      <t xml:space="preserve">14 </t>
    </r>
  </si>
  <si>
    <r>
      <t>Ստանդարտի (նորմատիվի) առկայությունը</t>
    </r>
    <r>
      <rPr>
        <vertAlign val="superscript"/>
        <sz val="9"/>
        <color theme="1"/>
        <rFont val="GHEA Grapalat"/>
        <family val="3"/>
      </rPr>
      <t>15</t>
    </r>
  </si>
  <si>
    <r>
      <t>Ծախսային գործոնի մակարդակը</t>
    </r>
    <r>
      <rPr>
        <vertAlign val="superscript"/>
        <sz val="9"/>
        <color theme="1"/>
        <rFont val="GHEA Grapalat"/>
        <family val="3"/>
      </rPr>
      <t xml:space="preserve">16 </t>
    </r>
  </si>
  <si>
    <r>
      <t>Հիմնավորումներ/ Պատճառներ</t>
    </r>
    <r>
      <rPr>
        <vertAlign val="superscript"/>
        <sz val="9"/>
        <color theme="1"/>
        <rFont val="GHEA Grapalat"/>
        <family val="3"/>
      </rPr>
      <t xml:space="preserve">17 </t>
    </r>
  </si>
  <si>
    <r>
      <t>Ծախսային տարրերը</t>
    </r>
    <r>
      <rPr>
        <vertAlign val="superscript"/>
        <sz val="9"/>
        <color theme="1"/>
        <rFont val="GHEA Grapalat"/>
        <family val="3"/>
      </rPr>
      <t>21</t>
    </r>
  </si>
  <si>
    <r>
      <t>Բազային (փաստացի) տարի</t>
    </r>
    <r>
      <rPr>
        <vertAlign val="superscript"/>
        <sz val="9"/>
        <color theme="1"/>
        <rFont val="GHEA Grapalat"/>
        <family val="3"/>
      </rPr>
      <t>25</t>
    </r>
  </si>
  <si>
    <r>
      <t>Ընթացիկ տարի (պլանային)</t>
    </r>
    <r>
      <rPr>
        <vertAlign val="superscript"/>
        <sz val="9"/>
        <color theme="1"/>
        <rFont val="GHEA Grapalat"/>
        <family val="3"/>
      </rPr>
      <t>26</t>
    </r>
  </si>
  <si>
    <r>
      <t>Գնային գործոններով պայմանավորված ծախսերի ընդհանուր փոփոխությունը</t>
    </r>
    <r>
      <rPr>
        <vertAlign val="superscript"/>
        <sz val="9"/>
        <color theme="1"/>
        <rFont val="GHEA Grapalat"/>
        <family val="3"/>
      </rPr>
      <t>27</t>
    </r>
    <r>
      <rPr>
        <sz val="9"/>
        <color theme="1"/>
        <rFont val="GHEA Grapalat"/>
        <family val="3"/>
      </rPr>
      <t xml:space="preserve"> (+/-)</t>
    </r>
  </si>
  <si>
    <r>
      <t>Ոչ գնային գործոններով պայմանավորված ծախսերի ընդհանուր փոփոխությունը</t>
    </r>
    <r>
      <rPr>
        <vertAlign val="superscript"/>
        <sz val="9"/>
        <color theme="1"/>
        <rFont val="GHEA Grapalat"/>
        <family val="3"/>
      </rPr>
      <t>28</t>
    </r>
    <r>
      <rPr>
        <sz val="9"/>
        <color theme="1"/>
        <rFont val="GHEA Grapalat"/>
        <family val="3"/>
      </rPr>
      <t xml:space="preserve"> (+/-)</t>
    </r>
  </si>
  <si>
    <r>
      <t>Միջոցառման գծով ճշգրտված բազային բյուջեն</t>
    </r>
    <r>
      <rPr>
        <vertAlign val="superscript"/>
        <sz val="9"/>
        <color theme="1"/>
        <rFont val="GHEA Grapalat"/>
        <family val="3"/>
      </rPr>
      <t>29</t>
    </r>
    <r>
      <rPr>
        <sz val="9"/>
        <color theme="1"/>
        <rFont val="GHEA Grapalat"/>
        <family val="3"/>
      </rPr>
      <t xml:space="preserve"> </t>
    </r>
  </si>
  <si>
    <r>
      <t>Ծախսային խնայողության գծով ամփոփ առաջարկը</t>
    </r>
    <r>
      <rPr>
        <vertAlign val="superscript"/>
        <sz val="9"/>
        <color theme="1"/>
        <rFont val="GHEA Grapalat"/>
        <family val="3"/>
      </rPr>
      <t>30</t>
    </r>
    <r>
      <rPr>
        <sz val="9"/>
        <color theme="1"/>
        <rFont val="GHEA Grapalat"/>
        <family val="3"/>
      </rPr>
      <t xml:space="preserve"> (-)</t>
    </r>
  </si>
  <si>
    <r>
      <t>Միջոցառման գծով ծախսերը</t>
    </r>
    <r>
      <rPr>
        <vertAlign val="superscript"/>
        <sz val="9"/>
        <color theme="1"/>
        <rFont val="GHEA Grapalat"/>
        <family val="3"/>
      </rPr>
      <t>31</t>
    </r>
    <r>
      <rPr>
        <sz val="9"/>
        <color theme="1"/>
        <rFont val="GHEA Grapalat"/>
        <family val="3"/>
      </rPr>
      <t xml:space="preserve"> </t>
    </r>
  </si>
  <si>
    <t>Հավելված N 1. Գոյություն ունեցող պարտավորությունների գծով ծախսակազմումների ամփոփ ձևաչափ</t>
  </si>
  <si>
    <t>Ձևաչափ 1. Գոյություն ունեցող պարտավորությունների գծով ծախսակազմումների ամփոփ տեղեկատվություն</t>
  </si>
  <si>
    <t xml:space="preserve">1 Ձևաչափը լրացվում է գոյություն ունեցող պարտավորությունների գծով առկա բյուջետային ծրագրերի յուրաքանչյուր միջոցառման համար ամփոփ փաստաթղթի տեսքով՝ սույն փաստաթղթի առանձին շիթերում լրացված տեղեկատվության հիման վրա` խմբավորված ըստ առանձին ծրագրերի </t>
  </si>
  <si>
    <t>Ձևաչափ N 2. Գոյություն ունեցող պարտավորությունների գծով ծախսակազմումների ամփոփ ձևաչափ</t>
  </si>
  <si>
    <t>1. Գոյություն ունեցող միջոցառումը</t>
  </si>
  <si>
    <t xml:space="preserve">2․ Լրացվում է բյուջետային ծրագրի դասիչը՝ Ծրագրային դասակարգչով սահմանված դասիչներին համապատասխան </t>
  </si>
  <si>
    <t>3․ Լրացվում է բյուջետային ծրագրի անվանումը</t>
  </si>
  <si>
    <t xml:space="preserve">4 Լրացվում է բյուջետային ծրագրի միջոցառման դասիչը՝ Ծրագրային դասակարգչով սահմանված դասիչներին համապատասխան </t>
  </si>
  <si>
    <t>6․ Լրացվում է ծրագրի/միջոցառման գործունեության սկիզբը (այն տարեթիվը, երբ առաջին անգամ այդ ծրագիրը/միջոցառումը հաստատվել է որևիցե ՀՀ պետական բյուջեով): Այն դեպքերում, երբ ծրագիրը շարունակաբար գործում է ավելի քան 5 տարի և անհնար է վերհանել ծրագրի մեկնարկի տարեթիվը, ապա նշվում է «ավելի քան 5 տարի»:</t>
  </si>
  <si>
    <t>7․ Լրացվում է այն դեպքում, երբ ծրագիրը/միջոցառումը նախատեսված կամ հաստատված է կոնկրետ ժամանակահատվածի համար (օրինակ՝ արտաքին աջակցությամբ կոնկրետ ծրագրեր): Անորոշ ժամկետայնության պարագայում լրացվում է «շարունակական» բառը:</t>
  </si>
  <si>
    <t>2. Միջոցառման հիմքում դրված ծախսային պարտավորության բնույթը</t>
  </si>
  <si>
    <t xml:space="preserve">8․ Լրացվում է միջոցառման հիմքում դրված ծախսային պարտավորության բնույթը՝ «Պարտադիր ծախսերին դասվող միջոցառում»,
 «Հայեցողական ծախսերին դասվող միջոցառում (շարունակական)», «Հայեցողական ծախսերին դասվող միջոցառում (ոչ շարունակական)», որը անհրաժեշտ է ընտրել նշված տարբերակներից։ </t>
  </si>
  <si>
    <t>9. Ներկայացվում է համապատասխան միջոցառման շրջանակներում իրականացվող պարտադիր (պարտադիր ծախսերին դասվող միջոցառումների դեպքում) կամ հայեցողական (հայեցողական ծախսերին դասվող միջոցառումների դեպքում) պարտավորությունների համառոտ նկարագիրը՝ այդ թվում մատուցվող ծառայությունների, տրամադրող տարնսֆերտների և շահառուների շրջանակը:</t>
  </si>
  <si>
    <t>10. Սյունակը լրացվում է միայն պարտադիր ծախսերին դասվող միջոցառումների համար:</t>
  </si>
  <si>
    <t>11. Սյունակում կատարվում են հղումներ պատադիր ծախսային պարտավորությունները սահմանող օրենքների և միջազգային պայմանագրերի կոնկրետ դրույթների վրա, իսկ այդ պարտավորությունների շրջանակներում գործադիր մարմին վերապահված հայեցողական իրավասությունների դեպքում՝ նաև այդ իրավասությունները սահմանող իրավական ակտերի վրա: Հայեցողական ծախսերին դասվող միջոցառումների դեպքում կատարվում են հղումներ այդ ծախսային պարտավորությունները սահմանող իրավական ակտերի վրա:</t>
  </si>
  <si>
    <t>3. Միջոցառման ծախսակազմման հիմքում դրված հիմնական ծախսային գործոնները</t>
  </si>
  <si>
    <t xml:space="preserve">12. «Ծախսային գործոնը սյունակում ներկայացվում է ծախսերի մակարդակի վրա ուղղակիորեն ազդող բոլոր այն գործոնները, որոնց ազդեցությամբ փոփոխություններ են կատարվել ծախսերում։ Ծախսային գործոնները պետք է ներառեն միայն այն գնային և ոչ գնային գործոնները, որոնց մակարդակների փոփոխությունները կատարվել են հայտատուից անկախ պատճառներով: </t>
  </si>
  <si>
    <t>13. «Չափի միավորը» արտահայտում է համապատասխան գործոնի ցուցանիշի չափման միավորը:</t>
  </si>
  <si>
    <t>14. «Գործոնի տեսակը» սյունակում ներկայացվում են համապատասխան գործոնի տեսակը՝ «գնային գործոն» կամ «ոչ գնային գործոն»:</t>
  </si>
  <si>
    <t xml:space="preserve">15. «Ստանդարտի (նորմատիվի) առկայությունը» սյունակում լրացվում է «Ոչ» բառը համապատասխան ցուցանիշի հետ կապված ծախսային ստանդարտների (նորմատիվի) բացակայության դեպքում, իսկ դրա առկայության դեպքում կատարվում է հղում այդ ստանդարտը կամ նորմատիվը սահմանող փաստաթղթին: </t>
  </si>
  <si>
    <t>16․ «Գործոնի կամ ռեսուրսի սպառման (ծախսման) մակարդակը» սյունակում լրացվում է ծախսային գործոնների կամ դրանց ազդեցությամբ փոփոխված՝ ռեսուրսների սպառման (ծախսման) մակարդակներն արտահայտող ցուցանիշները՝ համապատասխան տարիների համար:</t>
  </si>
  <si>
    <t xml:space="preserve">17. «Հիմնավորում/պատճառներ» սյունակում լրացվում են գործոնի մակարդակների, ինչպես նաև դրանց ազդեցությամբ համապատասխան ռեսուրսների սպառման մակարդակների փոփոխության պատճառներն ու հիմնավորումները: Ներկայացվում են հիմնավորումներ ծախսերի վրա ազդող գործոնների ընտրության և բյուջետավորվող տարիներից յուրաքանչյուրում նախորդ ժամանակահատվածների համեմատ կանխատեսվող փոփոխությունների վերաբերյալ։ Հիմնավորումները ներկայացնելիս, անհրաժեշտ է ներկայացնել նաև այն ընդհանուր երևույթները/գործոնները/հանգամանքները, որոնք ազդել են համապատասխան գործոնների կանխատեսվող փոփոխությունների վրա (օրինակ պահանջարկի փոփոխություն, իրավական ակտերի ընդունում և այլն): </t>
  </si>
  <si>
    <t>4. Միջոցառման գծով ծախսային խնայողությունների առաջարկները</t>
  </si>
  <si>
    <t xml:space="preserve">18. Աղյուսակում ներկայացվում է միջոցառման գծով ծախսային խնայողությունների վերաբերյալ առաջարկները՝ համապատասխան հաշվարկներով և հիմնավորումներով: </t>
  </si>
  <si>
    <t xml:space="preserve">20. Ներկայացվում է միջոցառման գծով հաշվարկված ծախսերում խնայողությունների վերաբերյալ առաջարկի մանրամասն նկարագրությունը՝ ներառյալ համապատասխան հաշվարկներն ու հիմնվորումները: </t>
  </si>
  <si>
    <t xml:space="preserve">5. Միջոցառման գծով ծախսերի ամփոփ հաշվարկը </t>
  </si>
  <si>
    <t xml:space="preserve">21. «Ծախսային տարրերը» սյունակում ներկայացվում է տվյալ միջոցառմանն առնչվող ծախսային տարրերը՝ խմբավորված ըստ բյուջետային ծախսերի տնտեսագիտական դասակարգման հոդվածների: Ընդ որում, ըստ հոդվածների բացված ներկայացվում են միայն այն ծախսերը, որոնց հաշվարկներում հայտատուից անկախ պատճառներով փոփոխություններ են կատարվել բազային տարվա (2022թ) ծախսերի համեմատ: Բազային տարում համապատասխան ծախսերի վերաբերյալ փաստացի ցուցանիշների բացակայության դեպքում որպես համեմատության ելակետ անհրաժեշտ է դիտարկել 2023 թվականի համար հաստատված համապատասխան պլանային ցուցանիշները: </t>
  </si>
  <si>
    <t>22. «Ընդամենը փոփոխության ենթարկված ծախսեր» տողում լրացում է բազային տարվա (2020թ) ծախսերի համեմատ հայտատուից անկախ պատճառներով փոփոխության ենթարկված բոլոր ծախսային տարրերի (հոդվածների) գծով ընհանուր ծախսերը: Այն հավասար է փոփոխության ենթարկված հոդվածների գծով ծախսերի հանրագումարին: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t>
  </si>
  <si>
    <t xml:space="preserve">23. «Ընդամենը փոփոխության չենթարկված ծախսեր» տողում լրացում է բազային տարվա (2020թ) ծախսերի համեմատ փոփոխության չենթարկված բոլոր ծախսային տարրերի (հոդվածների) գծով ընհանուր ծախսերը: Այն հավասար է փոփոխության չենթարկված ծախսային տարրերի (հոդվածների) գծով ծախսերի հանրագումարին: Ընդ որում, այդ ծախսային տարրերի (հոդվածների) գծով ծախսերի բացվածքը աղյուսակում չի ներկայացվում: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 </t>
  </si>
  <si>
    <t xml:space="preserve">24. «ԸՆԴԱՄԵՆԸ» տողում լրացում է միջոցառման գծով բոլոր ծախսերի հանրագումարը՝ համապատասխան տարիների համար: </t>
  </si>
  <si>
    <t>25․ Ըստ ծախսային տարրերի լրացում է 2022 թվականի բազային (փաստացի) տարվա ֆինանսական ցուցանիշները</t>
  </si>
  <si>
    <t>26․ Ըստ ծախսային տարրերի լրացում է 2023 թվականի ընթացիկ (պլանային) տարվա ֆինանսական ցուցանիշները</t>
  </si>
  <si>
    <t xml:space="preserve">27. «Գնային գործոններով պայմանավորված ծախսերի ընդհանուր փոփոխությունը» սյունակում ներկայացվում են այն ծախսերը, որոնք առաջացել են գնային գործոնների փոփոխության արդյունքում: </t>
  </si>
  <si>
    <t xml:space="preserve">28. «Ոչ գնային գործոններով պայմանավորված ծախսերի ընդհանուր փոփոխությունը» սյունակում ներկայացվում են այն ծախսերը, որոնք առաջացել են ոչ գնային գործոնների փոփոխության արդյունքում: </t>
  </si>
  <si>
    <r>
      <t>Ընդամենը փոփոխության ենթարկված ծախսեր (հազ. դրամ)</t>
    </r>
    <r>
      <rPr>
        <vertAlign val="superscript"/>
        <sz val="9"/>
        <color theme="1"/>
        <rFont val="GHEA Grapalat"/>
        <family val="3"/>
      </rPr>
      <t>22</t>
    </r>
  </si>
  <si>
    <r>
      <t>Ընդամենը փոփոխության չենթարկված ծախսեր (հազ. դրամ)</t>
    </r>
    <r>
      <rPr>
        <vertAlign val="superscript"/>
        <sz val="9"/>
        <color theme="1"/>
        <rFont val="GHEA Grapalat"/>
        <family val="3"/>
      </rPr>
      <t>23</t>
    </r>
  </si>
  <si>
    <r>
      <t>ԸՆԴԱՄԵՆԸ (հազ. դրամ)</t>
    </r>
    <r>
      <rPr>
        <vertAlign val="superscript"/>
        <sz val="9"/>
        <color theme="1"/>
        <rFont val="GHEA Grapalat"/>
        <family val="3"/>
      </rPr>
      <t>24</t>
    </r>
  </si>
  <si>
    <t>29․ Ներկայացվում է միջոցառման գծով ճշգրտված բազային բյուջեն՝ 2024, 2025 և 2026 թթ համար</t>
  </si>
  <si>
    <t>31․ Ներկայացվում է միջոցառման գծով ծախսերը՝ 2024, 2025 և 2026 թթ համար</t>
  </si>
  <si>
    <t xml:space="preserve">5․ Lրացվում է բյուջետային ծրագրի միջոցառման անվանումը </t>
  </si>
  <si>
    <t>փոխարժեքի գնի իջոցում</t>
  </si>
  <si>
    <t>NN</t>
  </si>
  <si>
    <t>Ծրագրային դասիչը</t>
  </si>
  <si>
    <t>Ընդամենը ծախսեր (հազ. դրամ)</t>
  </si>
  <si>
    <t>Միջոցառման հիմքում դրված ծախսային պարտավորության բնույթը</t>
  </si>
  <si>
    <t>30․ Ներկայացվում է միջոցառման ծախսային խնայողության գծով ամփոփ առաջարկը՝ 2024, 2025 և 2026 թթ համար՝ ( - ) նշանով</t>
  </si>
  <si>
    <t>Քաղաքացիական կացության ակտերի գրանցում</t>
  </si>
  <si>
    <t xml:space="preserve">Քաղաքացիական կացության ակտերի գրանցման՝ տեղեկանքների տրամադրման, ակտային գրանցումների վերականգնման, ակտային գրանցումներում ուղղումների, փոփոխությունների կատարման համար համայնքի ղեկավարին լիազորությունների պատվիրակում </t>
  </si>
  <si>
    <t>համայնքի ղեկավարին պատվիրակված լիազրությունների իրականացման համար անհրաժեշտ  ծախսերի ծավալը</t>
  </si>
  <si>
    <t>«Քաղաքացիական կացության ակտերի մասին» ՀՀ օրենք</t>
  </si>
  <si>
    <t>4729.Այլ նպաստներ բյուջեից</t>
  </si>
  <si>
    <t>Արդարադատության ոլորտում քաղաքականության  մշակում, ծրագրերի համակարգում, խորհրդատվության և մոնիտորինգի իրականացում</t>
  </si>
  <si>
    <t xml:space="preserve"> Արդարադատության ոլորտում քաղաքականության, խորհրդատվության, մոնիտորինգի, գնման և աջակցության իրականացում</t>
  </si>
  <si>
    <t>Քաղաքացիական կացության ակտերի գրանցման ծառայությունների տրամադրում</t>
  </si>
  <si>
    <t>ՀՀ օրենսդրության կատարելագործման ու համակարգման ապահովում, մարդու իրավունքների արդյունավետ պաշտպանության իրավական հիմքերի զարգացում,դատավորների նկատմամբ կարգապահական վարույթ հարուցելու օրենքով նախատեսված լիազորության իրականացման ապահովում, ներման խնդրագրերի քննարկման գործընթացի ապահովում, սնանկության կառավարիչների որակավորման գործընթացի ապահովում, նոտարական գործունեության ապահովում, իրավաբանական անձանց, պետական գրանցման ու հաշվառման ապահովում, շարժական գույքի նկատմամբ ապահովված իրավունքների գրանցման ապահովում, իրավական ակտերի պետական իրավական փորձաքննության ապահովում</t>
  </si>
  <si>
    <t>«Կառավարության կառուցվածքի և գործունեության մասին» ՀՀ օրենք</t>
  </si>
  <si>
    <t>4111.Աշխատողների աշխատավարձեր և հավելավճարներ</t>
  </si>
  <si>
    <t xml:space="preserve">4113.Քաղաքացիական, դատական և պետական ծառայողների պարգևատրում </t>
  </si>
  <si>
    <t>4212.Էներգետիկ ծառայություններ</t>
  </si>
  <si>
    <t>4213.Կոմունալ ծառայություններ</t>
  </si>
  <si>
    <t>4214Կապի ծառայություններ</t>
  </si>
  <si>
    <t>4216.Գույքի և սարքավորումների վարձակալություն</t>
  </si>
  <si>
    <t>4221.Ներքին  գործուղումներ</t>
  </si>
  <si>
    <t>4222.Արտասահմանյան գործուղումների գծով ծախսեր</t>
  </si>
  <si>
    <t>4231.Վարչական ծառայություններ</t>
  </si>
  <si>
    <t>4232.Համակարգչային ծառայություններ</t>
  </si>
  <si>
    <t>4235.Կառավարչական ծառայություններ</t>
  </si>
  <si>
    <t>4237.Ներկայացուցչական  ծախսեր</t>
  </si>
  <si>
    <t>4239.Ընդհանուր բնույթի այլ ծառայություններ</t>
  </si>
  <si>
    <t>4241.Մասնագիտական ծառայություններ</t>
  </si>
  <si>
    <t>4251.Շենքերի և կառույցների ընթացիկ նորոգում և պահպանում</t>
  </si>
  <si>
    <t>4252Մեքենաների և սարքավորումների ընթացիկ նորոգում և պահպանում</t>
  </si>
  <si>
    <t>4261.Գրասենյակային նյութեր և հագուստ</t>
  </si>
  <si>
    <t>4264.Տրանսպորտային նյութեր</t>
  </si>
  <si>
    <t xml:space="preserve">4267.Կենցաղային և հանրային սննդի նյութեր </t>
  </si>
  <si>
    <t>4269.Հատուկ նպատակային այլ նյութեր</t>
  </si>
  <si>
    <t>4621.Ընթացիկ դրամաշնորհներ միջազգային կազմակերպություններին</t>
  </si>
  <si>
    <t>4823Պարտադիր վճարներր</t>
  </si>
  <si>
    <t>4831 Դատարանների կողմից նշանակված տույժեր և տուգանքներ</t>
  </si>
  <si>
    <t>Աշխատողների աշխատավարձ</t>
  </si>
  <si>
    <t>Աշխատանքի վարձատրություն</t>
  </si>
  <si>
    <t>դրամ</t>
  </si>
  <si>
    <t>Պետական պաշտոններ և պետական ծառայության պաշտոններ զբաղեցնող անձանց վարձատրության մասին»  ՀՀ օրենք, ՀՀ բյուջեի մասին օերնք / բազային աշխատավարձ</t>
  </si>
  <si>
    <t>Էլեկտրաէներգիայի ծախս</t>
  </si>
  <si>
    <t>կվտ</t>
  </si>
  <si>
    <t>Ջրամատակարարում</t>
  </si>
  <si>
    <t>խոր.մետր</t>
  </si>
  <si>
    <t>Փոստային ծառայություններ</t>
  </si>
  <si>
    <t>4215Ապահովագրական ծախսեր</t>
  </si>
  <si>
    <t xml:space="preserve">Ապահովագրական ծախսեր </t>
  </si>
  <si>
    <t>ավտոմեքենաների թվաքանակի ավելացում</t>
  </si>
  <si>
    <t>Վարձակալական ծախսեր</t>
  </si>
  <si>
    <t>լրացուցիչ տարածք</t>
  </si>
  <si>
    <t>Գործուղումներ</t>
  </si>
  <si>
    <t>ՀԾԿՀ-ի 27.04.2022թ. N 165-Ն որոշում</t>
  </si>
  <si>
    <t>գործուղումներ ՀՀ տրածք</t>
  </si>
  <si>
    <t>Թարգմանչական ծառայություններ</t>
  </si>
  <si>
    <t>կատարվում են ըստ անհրաժեշտության</t>
  </si>
  <si>
    <t>Գործող ծրագրերի սպասարկում, թվայնացում ծառայություններ</t>
  </si>
  <si>
    <t>Տեղեկատվական ծառայություններ</t>
  </si>
  <si>
    <t>4233Աշխատակազմի մասնագիտական զարգացման ծառայություններ</t>
  </si>
  <si>
    <t>4234Տեղեկատվական ծառայություններ</t>
  </si>
  <si>
    <t>Անձնական տվյալների պաշտպանության իրականացում</t>
  </si>
  <si>
    <t>Անձնական տվյալների պաշտպանության հետ կապված հարաբերությունների սուբյեկտների իրավունքների պաշտպանության ապահովում</t>
  </si>
  <si>
    <t>Գործակալության աշխատողների թվաքանակ</t>
  </si>
  <si>
    <t>«Անձնական տվյալների պաշտպանության մասին» ՀՀ օրենք</t>
  </si>
  <si>
    <t>շարունակական</t>
  </si>
  <si>
    <t xml:space="preserve">Աջակցություն օրենսդրության զարգացման և իրավական հետազոտությունների կենտրոնի գործունեությանը </t>
  </si>
  <si>
    <t>ազգային, օտարերկրյա օրենսդրության և գիտական, այդ թվում՝ իրավահամեմատական, վերլուծությունների իրականացում, դրանց արդյունքներով վերհանված միջազգային լավագույն փորձի և նորարարական իրավական նախաձեռնությունների ներդնում ներպետական օրենսդրության մեջ,հանրային քննարկումների և հանրային իրազեկմանն ուղղված միջոցառումների կազմակերպում և իրականացում,նորմատիվ իրավական ակտերի կիրարկման մշտադիտարկման իրականացում,</t>
  </si>
  <si>
    <t>ՀՀ կառավարության 25.08.2016թ. թիվ 858-Ն որոշում, Արդարադատության նախարարի և ԱՄՆ ՄԶԳ-ի միջև 2019 թվականի սեպտեմբերի 6-ին ստորագրված իրականացման նամակ՝ ԱՄՆ ՄԶԳ-ի և Հայաստանի Հանրապետության կառավարության միջև 2013թ. կնքված՝ Զարգացման համագործակցության նպատակի AAG-111-G-13-001 համաձայնագիր</t>
  </si>
  <si>
    <t>միավոր</t>
  </si>
  <si>
    <t xml:space="preserve"> 199,099.60 </t>
  </si>
  <si>
    <t>Հանրային քննարկումներ</t>
  </si>
  <si>
    <t>4237.Ներկայացուցչական ծախսեր</t>
  </si>
  <si>
    <t>ՀՀ արդարադատության նախարարության տեխնիկական հագեցվածության ապահովում</t>
  </si>
  <si>
    <t>Վարչական սարքավորումների ձեռքբերում</t>
  </si>
  <si>
    <t>Վարչական սարքավորումներ</t>
  </si>
  <si>
    <t>հատ</t>
  </si>
  <si>
    <t>5122.Վարչական սարքավորումներ</t>
  </si>
  <si>
    <t>Սարքավորումներ</t>
  </si>
  <si>
    <t>Դատական և հանրային պաշտպանություն</t>
  </si>
  <si>
    <t>Հանրային պաշտպանության ծառայություններ</t>
  </si>
  <si>
    <t>Օրենսդրությամբ սահմանված դեպքերում քաղաքացիներին անվճար իրավաբանական ծառայությունների տրամադրում</t>
  </si>
  <si>
    <t>Հանրային պաշտպանների թվաքանակ</t>
  </si>
  <si>
    <t>«Փաստաբանության մասին» ՀՀ օրենք</t>
  </si>
  <si>
    <t xml:space="preserve">Օրենսդրությամբ (օրենքներով և կառավարության որոշումներով) </t>
  </si>
  <si>
    <t>Սնանկության գործերով կառավարչական  ծառայությունների ձեռքբերում</t>
  </si>
  <si>
    <t>Հայեցողական բաղադրիչ չի պարունակում</t>
  </si>
  <si>
    <t>«Սնանկության մասին» ՀՀ օրենք</t>
  </si>
  <si>
    <t>Փոխհատուցման գումարի փոփոխություն</t>
  </si>
  <si>
    <t>Քրեական հետապնդում, վարչական վարույթ իրականացնող մարմինների կամ քրեական գործերով դատարանների որոշումների հիման վրա փորձագիտական հետազոտությունների իրականացում և դրա արդյունքում փորձագետի եզրակացությունների տրամադրում</t>
  </si>
  <si>
    <t>ՀՀ քրեական դատավարության օրենսգիրք</t>
  </si>
  <si>
    <t>Փորձաքննությունների քանակ</t>
  </si>
  <si>
    <t>Փորձաքննությունների ծառայությունների տրամադրում</t>
  </si>
  <si>
    <t>Քրեակատարողական ծառայություններ</t>
  </si>
  <si>
    <t>Ազատությունից զրկված անձանց իրավունքների իրացում և վերականգնողական արդարադատության սկզբունքների իմպլեմենտացում</t>
  </si>
  <si>
    <t>Քրեկատարողական ծառայության կառուցվածք, հաստիքների թվաքանակ, մեկ դատապարտյալի վրա կատարվող ծախս</t>
  </si>
  <si>
    <t>Քրեական օրենսգիրք, Քրեական դատավարության օրենսգիրք, «Ձերբակալված և կալանավորված անձանց պահելու մասին» ՀՀ օրենք, «Քրեակատարողական ծառայության մասին»  ՀՀ օրենք</t>
  </si>
  <si>
    <t xml:space="preserve"> -Աշխատողների աշխատավարձեր և հավելավճարներ</t>
  </si>
  <si>
    <t xml:space="preserve"> - Պարգևատրումներ, դրամական խրախուսումներ և հատուկ վճարներ</t>
  </si>
  <si>
    <t xml:space="preserve"> -Քաղաքացիական, դատական և պետական ծառայողների պարգևատրում </t>
  </si>
  <si>
    <t>Էներգետիկ ծառայություններ</t>
  </si>
  <si>
    <t>Կոմունալ ծառայություններ</t>
  </si>
  <si>
    <t>Կապի ծառայություններ</t>
  </si>
  <si>
    <t>Ապահովագրական ծախսեր</t>
  </si>
  <si>
    <t>Ներքին  գործուղումներ</t>
  </si>
  <si>
    <t>Արտասահմանյան գործուղումների գծով ծախսեր</t>
  </si>
  <si>
    <t>Վարչական ծառայություններ</t>
  </si>
  <si>
    <t>Կենցաղային և հանրային սննդի ծառայություններ</t>
  </si>
  <si>
    <t>Ներկայացուցչական  ծախսեր</t>
  </si>
  <si>
    <t>Մասնագիտական ծառայություններ</t>
  </si>
  <si>
    <t>Շենքերի և կառույցների ընթացիկ նորոգում և պահպանում</t>
  </si>
  <si>
    <t>Մեքենաների և սարքավորումների ընթացիկ նորոգում և պահպանում</t>
  </si>
  <si>
    <t>Գրասենյակային նյութեր և հագուստ</t>
  </si>
  <si>
    <t>Տրանսպորտային նյութեր</t>
  </si>
  <si>
    <t xml:space="preserve">Կենցաղային և հանրային սննդի նյութեր </t>
  </si>
  <si>
    <t>Հատուկ նպատակային այլ նյութեր</t>
  </si>
  <si>
    <t>Այլ նպաստներ բյուջեից</t>
  </si>
  <si>
    <t>Պարտադիր վճարներ</t>
  </si>
  <si>
    <t>Այլ  ծախսեր</t>
  </si>
  <si>
    <t>Պրոբացիայի ծառայություններ</t>
  </si>
  <si>
    <t>Հասարակության անվտանգության ապահովումը՝ կրկնահանցագործության կանխարգելման և կրճատման միջոցով</t>
  </si>
  <si>
    <t>Պրոբացիայի ծառայությունում ներգրավված աշխատողների թվաքանակ, ծառայության վարձակալական տարածք</t>
  </si>
  <si>
    <t>«Պրոբացիայի մասին»  ՀՀ օրենք և հարակից ակտեր</t>
  </si>
  <si>
    <t>4111.Աշխատանքի վարձատրություն</t>
  </si>
  <si>
    <t>4112. Պարգևատրումներ, դրամական խրախուսումներ և հատուկ վճարներ</t>
  </si>
  <si>
    <t>Ներկայացված է ըստ ծրագրերի</t>
  </si>
  <si>
    <t>Դեղորայքով ապահովում կալանավայրերում պահվող ազատազրկվածներին</t>
  </si>
  <si>
    <t>Կենտրոնացված կարգով դեղորայքի ձեռք բերում ամբուլատոր-պոլիկլինիկական և հոսպիտալային բուժօգնություն ստացողներին տրամադրելու նպատակով</t>
  </si>
  <si>
    <t>Ձեռք բերվող դեղորայքի  տեսականի և քանակը</t>
  </si>
  <si>
    <t>«Ձերբակալված և կալանավորված անձանց պահելու մասին»  ՀՀ օրենք,«Քրեակատարողական ծառայության մասին» ՀՀ օրենք</t>
  </si>
  <si>
    <t>Դեղորայք և առողջապահական նյութեր</t>
  </si>
  <si>
    <t>4637Ընթացիկ դրամաշնորհներ պետական ոչ առևտրային կազմակերպություններին</t>
  </si>
  <si>
    <t xml:space="preserve">Իրավախախտում կատարած անձանց գեղագիտական դաստիարակության և կրթական ծրագրերի իրականացում </t>
  </si>
  <si>
    <t>Քրեակատարողական հիմնարկներում գտնվող իրավախախտում կատարած անձանց գեղագիտական դաստիարակության և անկախ տարիքից՝ ազատությունից զրկված անձանց համար հանրակրթության իրականացում</t>
  </si>
  <si>
    <t>Իրավախախտում կատարած անձանց գեղագիտական դաստիարակության</t>
  </si>
  <si>
    <t>«Կրթության մասին» օրենքում լրացում կատարելու մասին» 2022 թվականի մայիսի 25-ի ՀՕ-130-Ն օրենք, ՀՀ  կառավարության 2021-2026թթ. ծրագիր, Մարդու իրավունքների պաշտպանության ազգային ռազմավարության, Հայաստանի Հանրապետությունում երեխայի իրավունքների պաշտպանության ռազմավարական ծրագրեր</t>
  </si>
  <si>
    <t xml:space="preserve"> 175,211.50 </t>
  </si>
  <si>
    <t xml:space="preserve"> Արդարադատության նախարարության քրեակատարողական հիմնարկում պահվող կալանավորված անձանց և դատապարտյալներին պատշաճ բժշկական օգնություն և սպասարկման ծառայություններ</t>
  </si>
  <si>
    <t xml:space="preserve">Քրեակատարողական հիմնարկներում պահվող անձանց բժշկական օգնության և սպասարկման ծառայությունների տարամադրում </t>
  </si>
  <si>
    <t>«Քրեակատարողական բժշկության կենտրոն» ՊՈԱԿ-ի  աշխատողների թվաքանակ, վերապատրաստումներ և սարքավորումներ</t>
  </si>
  <si>
    <t>«Ձերբակալված և կալանավորված անձանց պահելու մասին»  ՀՀ օրենք,«Քրեակատարողական ծառայության մասին»  ՀՀ օրենք, ՀՀ կառավարության 2006 թվականի մայիսի 26-ի 825-Ն որոշում</t>
  </si>
  <si>
    <t>Աշխատավարձ և դրան հավասարեցված վճարումներ</t>
  </si>
  <si>
    <t>ոչ</t>
  </si>
  <si>
    <t>ՀՀ արդարադատության նախարարության պրոբացիայի ծառայության կարողությունների զարգացում և տեխնիկական հագեցվածության ապահովում</t>
  </si>
  <si>
    <t>Սարքավորումներ և էլեկտրոնային հսկողության միջոցներ</t>
  </si>
  <si>
    <t>5129.Այլ մեքենաներ և սարքավորւմներ</t>
  </si>
  <si>
    <t>5122.Վարչական և սարքավորւմներ</t>
  </si>
  <si>
    <t>ՀՀ արդարադատության նախարարության քրեակատարողական  ծառայության կարողությունների զարգացում և տեխնիկական հագեցվածության ապահովում</t>
  </si>
  <si>
    <t>Պրոբացիայի շահառուների համար էլեկտրոնյին հսկողության միջոցների ձեռքբերում</t>
  </si>
  <si>
    <t>ՀՀ կառավարության 28․11․2019թ․ թիվ 1717-Լ որոշում</t>
  </si>
  <si>
    <t>Ոչ</t>
  </si>
  <si>
    <t>ՀՀ ԱՆ քրեակատարողական  հիմնարկների  շենքային պայմանների բարելավում</t>
  </si>
  <si>
    <t>Նախագծանախահաշվային փաստաթղթերի ձեռքբերում</t>
  </si>
  <si>
    <t>նախագծանախահաշվային փաստաթղթեր</t>
  </si>
  <si>
    <t>5134. Նախագծահետազոտական ծախսեր</t>
  </si>
  <si>
    <t>5112.Շենքերի և շինությունների կառուցում</t>
  </si>
  <si>
    <t>5113 Շենքերի և շինությունների կապիտալ վերանորոգում</t>
  </si>
  <si>
    <t>Քրեակատարողական հիմնարկների օպտիմալացում , շենքային պայմանների բավարարում</t>
  </si>
  <si>
    <t>Քրեակատարողական հիմնարկների կառուցում և կապիտալ վերանորոգում</t>
  </si>
  <si>
    <t>ՀՀ կառավարության 29.07.2022թ. թիվ 1133-Լ որոշում</t>
  </si>
  <si>
    <t>Իրավական իրազեկում և տեղեկատվության ապահովում</t>
  </si>
  <si>
    <t>Հրատարակչական,տեղեկատվական և տպագրական ծառայություններ</t>
  </si>
  <si>
    <t>4234.Տեղեկատվական ծառայություններ</t>
  </si>
  <si>
    <t>Ձևաթղթեր</t>
  </si>
  <si>
    <t>ՀՀ-ում ընդունված և ստորագրված իրավական ակտերի պաշտոնական հրատարակման, ձևաթղթերի տպագրման ծառայություններ</t>
  </si>
  <si>
    <t xml:space="preserve">«Նորմատիվ  իրավական ակտերի մասին» ՀՀ օրենք,  Քաղաքացիական կացության ակտերի մասին ՀՀ օրենք  </t>
  </si>
  <si>
    <t xml:space="preserve">ձևաթղթերի տպաքանակ </t>
  </si>
  <si>
    <t>ՀՀ, ԵՏՄ, ԵՄ իրավական ակտերի՝ միջազգային պայմանագրերի, միջազգային համագործակցությանն առնչվող փաստաթղթերի՝ դատական ակտերի, ՄԻԵԴ վճիռների և հարակից փաստաթղթերի՝ պաշտոնական թարգմանությունների կատարում ու ժամանակին ներկայացում շահառու մարմիններին</t>
  </si>
  <si>
    <t xml:space="preserve">Անգլերեն՝ ռուսերեն և հայերեն լեզուներով  թարգմանված՝ վերանայված և խմբագրված/սրբագրված նյութերի էջաքանակ </t>
  </si>
  <si>
    <t>«Նորմատիվ իրավական ակտերի մասին» ՀՀ օրենք,</t>
  </si>
  <si>
    <t>«Միջազգային պայմանագրերի մասին» ՀՀ օրենք</t>
  </si>
  <si>
    <t xml:space="preserve">«Եվրասիական տնտեսական միության մասին» 2014 թվականի մայիսի 29-ի պայմանագրին միանալու մասին պայմանագիր,«Եվրասիական տնտեսական միության մասին» պայմանագիր,ՀՀ-ԵՄ Համապարփակ և ընդլայնված գործընկերության համաձայնագիր,«Տարածաշրջանային կամ փոքրամասնությունների լեզուների եվրոպական խարտիա» </t>
  </si>
  <si>
    <t>Թարգմանություն</t>
  </si>
  <si>
    <t>էջ</t>
  </si>
  <si>
    <t>Արխիվային ծառայություններ</t>
  </si>
  <si>
    <t>Հայաստանի Հանրապետության ազգային արխիվային հավաքածուի պահպանության ապահովում , համալրում, հաշվառում և հանրահռչակում</t>
  </si>
  <si>
    <t>Ոլորտի օրենսդրական և նորմատիվային դաշտի կանոնակարգում, իրականացվող ծրագրի նկատմամաբ վերահսկողության ապահովում</t>
  </si>
  <si>
    <t>ՀՀ արխիվային գործի մասին օրենք</t>
  </si>
  <si>
    <t>Արդարադատության համակարգի աշխատակիցների վերապատրաստում և հատուկ ուսուցում</t>
  </si>
  <si>
    <t>Հատուկ ծառայողների վերապատրաստում և հատուկ ուսուցում</t>
  </si>
  <si>
    <t>Մեկ էջի թարգմանության միջին արժեք</t>
  </si>
  <si>
    <t xml:space="preserve">Շահառուների քանակ </t>
  </si>
  <si>
    <t xml:space="preserve">Մեկ ունկնդրի վերապատրաստման մեկ ակադեմիական ժամի միջին արժեքը`դրամ </t>
  </si>
  <si>
    <t xml:space="preserve"> Մեկ ունկնդրի հատուկ ուսուցման մեկ ակադեմիական ժամի միջին արժեքը` դրամ </t>
  </si>
  <si>
    <t>մարդ</t>
  </si>
  <si>
    <t>ՀՀ արդարադատության նախարարի 2022թ-ի հունվարի 11-ի N 11-Լ հրաման</t>
  </si>
  <si>
    <t>ՔԿԱԳ հետ կապված գործառույթների կատարման համար տեղական ինքնակառավարման մարմիններում ստեղծված սպասարկման կենտրոնների հաստիքային միավորներ</t>
  </si>
  <si>
    <t>հաստիքային միավոր</t>
  </si>
  <si>
    <t>ՀՀ կառավարության 16․09․2021թ․ թիվ 1531-Ն որոշում</t>
  </si>
  <si>
    <t>ՔԿԱԳ հետ կապված գործառույթների կատարման համար տեղական ինքնակառավարման մարմիններում ստեղծված սպասարկման կենտրոնների մեկ հաստիքային միավորի ծախս</t>
  </si>
  <si>
    <t>ՀՀ կառավարության 02.03.2023թ․ թիվ 256-Ն որոշում</t>
  </si>
  <si>
    <t>1999/2227.2</t>
  </si>
  <si>
    <t>հազ. դրամ</t>
  </si>
  <si>
    <t>Հանրային պաշտպանի և հանրային պաշտպանի գրասենյակի ղեկավարի տեղակալի պաշտոնային դրույքաչափ</t>
  </si>
  <si>
    <t xml:space="preserve"> հանրային պաշտպանի գրասենյակի ղեկավարի տեղակալի պաշտոնային դրույքաչափ</t>
  </si>
  <si>
    <t xml:space="preserve"> հանրային պաշտպանի գրասենյակի ղեկավար</t>
  </si>
  <si>
    <t xml:space="preserve">Սնանկության գործերի քանակ </t>
  </si>
  <si>
    <t xml:space="preserve"> Մեկ փորձաքննության կատարման  միջին արժեք,</t>
  </si>
  <si>
    <t>ՀՀ կառավարության 11.11.2021թ.թիվ 1864-Լ որոշում</t>
  </si>
  <si>
    <t>քանակ</t>
  </si>
  <si>
    <t xml:space="preserve"> 360 </t>
  </si>
  <si>
    <t xml:space="preserve"> Քրեակատարողական հիմնարկներում գտնվող դատապարտյալների՛  հանրակրթության  ծրագրում ընդգրկված, մեկ անձի հաշվով  ուսուցման միջին արժեքը</t>
  </si>
  <si>
    <t xml:space="preserve"> Քրեակատարողական հիմնարկներում գտնվող դատապարտյալների  հանրակրթության իրականացում` առանց տարիքային սահմանափակման </t>
  </si>
  <si>
    <t>Անձ</t>
  </si>
  <si>
    <t>Գեղագիտական դաստիարակության  և կրթական ծրագրերում ընդգրկված իրավախախտում կատարած անձանց թիվը</t>
  </si>
  <si>
    <t>ունկնդիր</t>
  </si>
  <si>
    <t xml:space="preserve">   Իրավախախտում կատարած մեկ անձի հաշվով վերասոցիալականացման ու ուսուցման միջին արժեքը,</t>
  </si>
  <si>
    <t>ՀՀ արդարադատության նախարարի հրաման</t>
  </si>
  <si>
    <t>Պետական պաշտոններ և պետական ծառայության պաշտոններ զբաղեցնող անձանց վարձատրության մասին»  ՀՀ օրենք, ՀՀ բյուջեի մասին օրենք/ բազային աշխատավարձ</t>
  </si>
  <si>
    <t xml:space="preserve">Հրատարակված էլեկտրոնային էջերի քանակ </t>
  </si>
  <si>
    <t>Դատավորների,դատախազների,Արդարադատության ուսումնառությունն ավարտած և դատավորների թեկնածուների ցուցակում գտնվող անձանց,դատական ծառայողների,դատախազության աշխատակազմում ծառայողների և դատական կարգադրիչների վերապատրաստման և հատուկ ուսուցման ծառայություններ</t>
  </si>
  <si>
    <t>Դատավորների, դատախազների, դատավորների ու դատախազների թեկնածուների ցուցակում գտնվող անձանց, դատական ծառայողների, դատախազության աշխատակազմում ծառայողների և դատական կարգադրիչների վերապատրաստման և հատուկ ուսուցման կազմակերպում</t>
  </si>
  <si>
    <t>Վերապատրաստման դասընթացներում ընդգրկված թեմաների քանակը</t>
  </si>
  <si>
    <t>«Արդարադատության ակադեմիայի մասին» ՀՀ օրենք</t>
  </si>
  <si>
    <t>Վերապատրաստվող դատավորների թվաքանակ</t>
  </si>
  <si>
    <t>անձ</t>
  </si>
  <si>
    <t xml:space="preserve"> Վերապատրաստվող դատախազների թվաքանակ </t>
  </si>
  <si>
    <t>Վերապատրաստվող դատական կարգադրիչների թվաքանակ</t>
  </si>
  <si>
    <t>Մեկ ունկնդրի վերապատրաստման ակադեմիական ժամի միջին արժեք</t>
  </si>
  <si>
    <t>Մասնագիտական վերապատրաստում անցնող ունկնդիրներին կրթաթոշակի տրամադրում</t>
  </si>
  <si>
    <t>Դատավորների և դատախազների թեկնածությունների ցուցակում  ընդգրկվելու նպատակով անձանց վերապատրաստման  կրթաթոշակի տրամադրում</t>
  </si>
  <si>
    <t>Դասընթացի տևողությունը</t>
  </si>
  <si>
    <t>Կրթաթոշակ ստացող ունկնդիրների թիվ</t>
  </si>
  <si>
    <t>Կրաթոշակի գումարը</t>
  </si>
  <si>
    <t>«Արդարադատության ակադեմիայի մասին» ՀՀ օրենք, հոդված 14</t>
  </si>
  <si>
    <t>4727 կրթական, մշակութային և այլ նպաստներ բյուջեից</t>
  </si>
  <si>
    <t>Հարկադիր կատարման ծառայություններ</t>
  </si>
  <si>
    <t>Հարկադիր կատարման ենթակա ակտերի կատարումն ապահովող ծառայություններ</t>
  </si>
  <si>
    <t>Դատական ակտերի, կատարողական թերթերի, կատարողական մակագրության թերթերի և անբողոքարկելի վարչական ակտերի պահանջների կատարման ապահովում</t>
  </si>
  <si>
    <t>«Հարկադիր կատարումն ապահովող ծառայության մասին» ՀՀ օրենք</t>
  </si>
  <si>
    <t>4112.Պարգևատրումներ, դրամական խրախուսումներ և հատուկ վճարներ</t>
  </si>
  <si>
    <t>4729․Այլ նպաստներ բյուջեից</t>
  </si>
  <si>
    <t>4823Պարտադիր վճարներ</t>
  </si>
  <si>
    <t>4824.Պետական հատվածի տարբեր մակարդակների կողմից միմյանց նկատմամբ կիրառվող տույժեր</t>
  </si>
  <si>
    <t>4861.Այլ  ծախսեր</t>
  </si>
  <si>
    <t>4. Միջոցառման գծով ծախսային խնայողությունների առաջարկները՝ 18</t>
  </si>
  <si>
    <t>Հարկադիր կատարումն ապահովող ծառայության տեխնիկական հագեցվածության բարելավում</t>
  </si>
  <si>
    <t>5112.Վարչական սարքավորումներ</t>
  </si>
  <si>
    <t xml:space="preserve">Հակակոռուպցիոն քաղաքականության մշակում,ծրագրերի համակարգում և մոնիտորինգի իրականացում </t>
  </si>
  <si>
    <t xml:space="preserve"> Հակակոռուպցիոն կոմիտեի շենքային պայմանների ապահովում</t>
  </si>
  <si>
    <t>Արդարադատության նախարարության կառուցվածք, աշխատողների թվաքանակ, էլեկտրոնային կառավարման համակարգերի ներդնում</t>
  </si>
  <si>
    <t xml:space="preserve"> Հակակոռուպցիոն դատարանի շենքային պայմանների ապահովում</t>
  </si>
  <si>
    <t>Աշխատողների թվաքանակ, տարածքների վարձակալութուն</t>
  </si>
  <si>
    <t>Հակակոռուպցիոն դատարանի շենքային պայմանների ապահովում</t>
  </si>
  <si>
    <t>4639 Այլ ընթացիկդրամաշնորհներ</t>
  </si>
  <si>
    <t>Ներդրումներ ազգային արխիվի տեխնիկական վերազինման նպատակով</t>
  </si>
  <si>
    <t>Ներդրումներ ազգային արխիվի
 տեխնիկական վերազինման նպատակով</t>
  </si>
  <si>
    <t>Վարչական և համակարգչային 
սարքավորումներ</t>
  </si>
  <si>
    <t>Համակարգչային 
սարքավորումներ</t>
  </si>
  <si>
    <t>Բազմաֆունկցիոնալ տպիչ սարք</t>
  </si>
  <si>
    <t>4655 Կապիտալ դրամաշնորհներ պետական և համայնքային  առևտրային կազմակերպություններին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</si>
</sst>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 _֏_-;\-* #,##0.00\ _֏_-;_-* &quot;-&quot;??\ _֏_-;_-@_-"/>
    <numFmt numFmtId="165" formatCode="_(* #,##0.0_);_(* \(#,##0.0\);_(* &quot;-&quot;??_);_(@_)"/>
    <numFmt numFmtId="166" formatCode="_-* #,##0.0\ _֏_-;\-* #,##0.0\ _֏_-;_-* &quot;-&quot;?\ _֏_-;_-@_-"/>
    <numFmt numFmtId="167" formatCode="0.0"/>
  </numFmts>
  <fonts count="23" x14ac:knownFonts="1">
    <font>
      <sz val="11"/>
      <color theme="1"/>
      <name val="Calibri"/>
      <family val="2"/>
      <scheme val="minor"/>
    </font>
    <font>
      <b/>
      <sz val="12"/>
      <color theme="1"/>
      <name val="GHEA Grapalat"/>
      <family val="3"/>
    </font>
    <font>
      <b/>
      <vertAlign val="superscript"/>
      <sz val="12"/>
      <color theme="1"/>
      <name val="GHEA Grapalat"/>
      <family val="3"/>
    </font>
    <font>
      <sz val="9"/>
      <color theme="1"/>
      <name val="GHEA Grapalat"/>
      <family val="3"/>
    </font>
    <font>
      <vertAlign val="superscript"/>
      <sz val="9"/>
      <color theme="1"/>
      <name val="GHEA Grapalat"/>
      <family val="3"/>
    </font>
    <font>
      <i/>
      <sz val="9"/>
      <color theme="1"/>
      <name val="GHEA Grapalat"/>
      <family val="3"/>
    </font>
    <font>
      <sz val="8"/>
      <color theme="1"/>
      <name val="GHEA Grapalat"/>
      <family val="3"/>
    </font>
    <font>
      <i/>
      <sz val="8"/>
      <color theme="1"/>
      <name val="GHEA Grapalat"/>
      <family val="3"/>
    </font>
    <font>
      <b/>
      <sz val="10"/>
      <color theme="1"/>
      <name val="GHEA Grapalat"/>
      <family val="3"/>
    </font>
    <font>
      <b/>
      <i/>
      <sz val="12"/>
      <color theme="1"/>
      <name val="GHEA Grapalat"/>
      <family val="3"/>
    </font>
    <font>
      <b/>
      <i/>
      <sz val="10"/>
      <color theme="1"/>
      <name val="GHEA Grapalat"/>
      <family val="3"/>
    </font>
    <font>
      <b/>
      <sz val="9"/>
      <color theme="1"/>
      <name val="GHEA Grapalat"/>
      <family val="3"/>
    </font>
    <font>
      <sz val="10"/>
      <color theme="1"/>
      <name val="GHEA Grapalat"/>
      <family val="3"/>
    </font>
    <font>
      <b/>
      <vertAlign val="superscript"/>
      <sz val="10"/>
      <color theme="1"/>
      <name val="GHEA Grapalat"/>
      <family val="3"/>
    </font>
    <font>
      <sz val="11"/>
      <color theme="1"/>
      <name val="GHEA Grapalat"/>
      <family val="3"/>
    </font>
    <font>
      <i/>
      <vertAlign val="superscript"/>
      <sz val="9"/>
      <color theme="1"/>
      <name val="GHEA Grapalat"/>
      <family val="3"/>
    </font>
    <font>
      <sz val="11"/>
      <color theme="1"/>
      <name val="Calibri"/>
      <family val="2"/>
      <scheme val="minor"/>
    </font>
    <font>
      <b/>
      <i/>
      <sz val="11"/>
      <name val="GHEA Grapalat"/>
      <family val="3"/>
    </font>
    <font>
      <i/>
      <sz val="11"/>
      <name val="GHEA Grapalat"/>
      <family val="3"/>
    </font>
    <font>
      <b/>
      <sz val="11"/>
      <name val="GHEA Grapalat"/>
      <family val="3"/>
    </font>
    <font>
      <sz val="11"/>
      <name val="Calibri"/>
      <family val="2"/>
      <scheme val="minor"/>
    </font>
    <font>
      <sz val="7"/>
      <color theme="1"/>
      <name val="GHEA Grapalat"/>
      <family val="3"/>
    </font>
    <font>
      <sz val="11"/>
      <color rgb="FF000000"/>
      <name val="Calibri"/>
      <family val="2"/>
      <scheme val="minor"/>
    </font>
  </fonts>
  <fills count="8">
    <fill>
      <patternFill patternType="none"/>
    </fill>
    <fill>
      <patternFill patternType="gray125"/>
    </fill>
    <fill>
      <patternFill patternType="solid">
        <fgColor rgb="FFD9D9D9"/>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6" fillId="0" borderId="0" applyFont="0" applyFill="0" applyBorder="0" applyAlignment="0" applyProtection="0"/>
  </cellStyleXfs>
  <cellXfs count="126">
    <xf numFmtId="0" fontId="0" fillId="0" borderId="0" xfId="0"/>
    <xf numFmtId="0" fontId="8" fillId="0" borderId="0" xfId="0" applyFont="1" applyAlignment="1">
      <alignment vertical="center"/>
    </xf>
    <xf numFmtId="0" fontId="1" fillId="0" borderId="0" xfId="0" applyFont="1" applyAlignment="1">
      <alignment horizontal="left" vertical="center"/>
    </xf>
    <xf numFmtId="0" fontId="3" fillId="2" borderId="1" xfId="0" applyFont="1" applyFill="1" applyBorder="1" applyAlignment="1">
      <alignment horizontal="center" vertical="center" wrapText="1"/>
    </xf>
    <xf numFmtId="0" fontId="0" fillId="3" borderId="0" xfId="0" applyFill="1"/>
    <xf numFmtId="0" fontId="8" fillId="0" borderId="0" xfId="0" applyFont="1" applyAlignment="1">
      <alignment horizontal="left" vertical="center"/>
    </xf>
    <xf numFmtId="0" fontId="8" fillId="0" borderId="0" xfId="0" applyFont="1"/>
    <xf numFmtId="0" fontId="12" fillId="0" borderId="0" xfId="0" applyFont="1"/>
    <xf numFmtId="0" fontId="14" fillId="0" borderId="0" xfId="0" applyFont="1"/>
    <xf numFmtId="0" fontId="3" fillId="3" borderId="1" xfId="0" applyFont="1" applyFill="1" applyBorder="1" applyAlignment="1">
      <alignment vertical="top" wrapText="1"/>
    </xf>
    <xf numFmtId="0" fontId="1" fillId="0" borderId="0" xfId="0" applyFont="1" applyAlignment="1">
      <alignment horizontal="left" vertical="center" wrapText="1"/>
    </xf>
    <xf numFmtId="0" fontId="10" fillId="0" borderId="3" xfId="0" applyFont="1" applyBorder="1" applyAlignment="1">
      <alignment vertical="center"/>
    </xf>
    <xf numFmtId="0" fontId="10" fillId="0" borderId="0" xfId="0" applyFont="1" applyBorder="1" applyAlignment="1">
      <alignment vertical="center"/>
    </xf>
    <xf numFmtId="0" fontId="10" fillId="0" borderId="3" xfId="0" applyFont="1" applyBorder="1" applyAlignment="1">
      <alignment horizontal="left" vertical="center"/>
    </xf>
    <xf numFmtId="0" fontId="10" fillId="0" borderId="0" xfId="0" applyFont="1" applyBorder="1" applyAlignment="1">
      <alignment horizontal="left" vertical="center"/>
    </xf>
    <xf numFmtId="0" fontId="5" fillId="0" borderId="0" xfId="0" applyFont="1" applyBorder="1" applyAlignment="1">
      <alignment vertical="center"/>
    </xf>
    <xf numFmtId="0" fontId="3" fillId="0" borderId="0" xfId="0" applyFont="1" applyBorder="1" applyAlignment="1">
      <alignment vertical="center"/>
    </xf>
    <xf numFmtId="0" fontId="3" fillId="2" borderId="1" xfId="0" applyFont="1" applyFill="1" applyBorder="1" applyAlignment="1">
      <alignment vertical="center" wrapText="1"/>
    </xf>
    <xf numFmtId="0" fontId="3" fillId="4" borderId="1" xfId="0" applyFont="1" applyFill="1" applyBorder="1" applyAlignment="1">
      <alignment horizontal="center" vertical="center" wrapText="1"/>
    </xf>
    <xf numFmtId="0" fontId="1" fillId="0" borderId="0" xfId="0" applyFont="1" applyBorder="1" applyAlignment="1">
      <alignment horizontal="left" vertical="center"/>
    </xf>
    <xf numFmtId="0" fontId="6"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5" borderId="1" xfId="0" applyFont="1" applyFill="1" applyBorder="1" applyAlignment="1">
      <alignment horizontal="left" vertical="center"/>
    </xf>
    <xf numFmtId="0" fontId="3" fillId="5" borderId="1" xfId="0" applyFont="1" applyFill="1" applyBorder="1"/>
    <xf numFmtId="0" fontId="3" fillId="5" borderId="1" xfId="0" applyFont="1" applyFill="1" applyBorder="1" applyAlignment="1">
      <alignment vertical="center" wrapText="1"/>
    </xf>
    <xf numFmtId="0" fontId="11" fillId="5" borderId="1" xfId="0" applyFont="1" applyFill="1" applyBorder="1" applyAlignment="1">
      <alignment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6" borderId="0" xfId="0" applyFill="1"/>
    <xf numFmtId="0" fontId="3" fillId="3" borderId="1" xfId="0" applyFont="1" applyFill="1" applyBorder="1" applyAlignment="1">
      <alignment vertical="center" wrapText="1"/>
    </xf>
    <xf numFmtId="0" fontId="6"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xf>
    <xf numFmtId="0" fontId="18" fillId="0" borderId="0" xfId="0" applyFont="1" applyAlignment="1">
      <alignment vertical="center" wrapText="1"/>
    </xf>
    <xf numFmtId="0" fontId="18" fillId="0" borderId="0" xfId="0" applyFont="1" applyAlignment="1">
      <alignment horizontal="justify" vertical="center"/>
    </xf>
    <xf numFmtId="0" fontId="20" fillId="0" borderId="0" xfId="0" applyFont="1"/>
    <xf numFmtId="165" fontId="3" fillId="5" borderId="1" xfId="1" applyNumberFormat="1" applyFont="1" applyFill="1" applyBorder="1" applyAlignment="1">
      <alignment vertical="center" wrapText="1"/>
    </xf>
    <xf numFmtId="43" fontId="3" fillId="5" borderId="1" xfId="0" applyNumberFormat="1" applyFont="1" applyFill="1" applyBorder="1"/>
    <xf numFmtId="165" fontId="6" fillId="5" borderId="2" xfId="1" applyNumberFormat="1" applyFont="1" applyFill="1" applyBorder="1" applyAlignment="1">
      <alignment horizontal="center" vertical="center" wrapText="1"/>
    </xf>
    <xf numFmtId="165" fontId="6" fillId="5" borderId="1" xfId="1" applyNumberFormat="1" applyFont="1" applyFill="1" applyBorder="1" applyAlignment="1">
      <alignment horizontal="center" vertical="center" wrapText="1"/>
    </xf>
    <xf numFmtId="165" fontId="6" fillId="3" borderId="1" xfId="1" applyNumberFormat="1" applyFont="1" applyFill="1" applyBorder="1" applyAlignment="1">
      <alignment horizontal="center" vertical="center" wrapText="1"/>
    </xf>
    <xf numFmtId="165" fontId="6" fillId="7" borderId="1" xfId="1"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6" fontId="3" fillId="4" borderId="1" xfId="0" applyNumberFormat="1" applyFont="1" applyFill="1" applyBorder="1" applyAlignment="1">
      <alignment horizontal="center" vertical="center" wrapText="1"/>
    </xf>
    <xf numFmtId="166" fontId="3" fillId="7"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43" fontId="0" fillId="0" borderId="0" xfId="0" applyNumberFormat="1"/>
    <xf numFmtId="0" fontId="11" fillId="5" borderId="1" xfId="0" applyFont="1" applyFill="1" applyBorder="1" applyAlignment="1">
      <alignment horizontal="left" vertical="center" wrapText="1"/>
    </xf>
    <xf numFmtId="0" fontId="6" fillId="5" borderId="2" xfId="0" applyFont="1" applyFill="1" applyBorder="1" applyAlignment="1">
      <alignment horizontal="left" vertical="top" wrapText="1"/>
    </xf>
    <xf numFmtId="0" fontId="6" fillId="5" borderId="1" xfId="0" applyFont="1" applyFill="1" applyBorder="1" applyAlignment="1">
      <alignment horizontal="left" vertical="top" wrapText="1"/>
    </xf>
    <xf numFmtId="0" fontId="3" fillId="5" borderId="1" xfId="0" applyFont="1" applyFill="1" applyBorder="1" applyAlignment="1">
      <alignment vertical="top" wrapText="1"/>
    </xf>
    <xf numFmtId="164" fontId="3" fillId="4" borderId="1" xfId="0" applyNumberFormat="1" applyFont="1" applyFill="1" applyBorder="1" applyAlignment="1">
      <alignment horizontal="center" vertical="center" wrapText="1"/>
    </xf>
    <xf numFmtId="0" fontId="3" fillId="5" borderId="1" xfId="0" applyFont="1" applyFill="1" applyBorder="1" applyAlignment="1">
      <alignment wrapText="1"/>
    </xf>
    <xf numFmtId="167" fontId="3" fillId="5" borderId="1" xfId="0" applyNumberFormat="1" applyFont="1" applyFill="1" applyBorder="1"/>
    <xf numFmtId="165" fontId="1" fillId="0" borderId="0" xfId="0" applyNumberFormat="1" applyFont="1" applyBorder="1" applyAlignment="1">
      <alignment horizontal="left" vertical="center"/>
    </xf>
    <xf numFmtId="0" fontId="3" fillId="5" borderId="1" xfId="0" applyFont="1" applyFill="1" applyBorder="1" applyAlignment="1">
      <alignment horizontal="center" wrapText="1"/>
    </xf>
    <xf numFmtId="0" fontId="21" fillId="0" borderId="0" xfId="0" applyFont="1" applyAlignment="1">
      <alignment vertical="center"/>
    </xf>
    <xf numFmtId="0" fontId="21" fillId="0" borderId="0" xfId="0" applyFont="1"/>
    <xf numFmtId="0" fontId="3" fillId="5" borderId="1" xfId="0" applyFont="1" applyFill="1" applyBorder="1" applyAlignment="1">
      <alignment horizontal="right"/>
    </xf>
    <xf numFmtId="0" fontId="3" fillId="5" borderId="1" xfId="0" applyFont="1" applyFill="1" applyBorder="1" applyAlignment="1">
      <alignment vertical="top"/>
    </xf>
    <xf numFmtId="0" fontId="3" fillId="5" borderId="1" xfId="0" applyFont="1" applyFill="1" applyBorder="1" applyAlignment="1">
      <alignment horizontal="right" vertical="center" wrapText="1"/>
    </xf>
    <xf numFmtId="165" fontId="0" fillId="0" borderId="0" xfId="0" applyNumberFormat="1"/>
    <xf numFmtId="0" fontId="11" fillId="5"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5" borderId="1" xfId="0" applyNumberFormat="1" applyFont="1" applyFill="1" applyBorder="1"/>
    <xf numFmtId="4" fontId="3" fillId="5" borderId="1" xfId="0" applyNumberFormat="1" applyFont="1" applyFill="1" applyBorder="1"/>
    <xf numFmtId="4" fontId="3" fillId="5" borderId="1" xfId="0" applyNumberFormat="1" applyFont="1" applyFill="1" applyBorder="1" applyAlignment="1">
      <alignment vertical="center" wrapText="1"/>
    </xf>
    <xf numFmtId="3" fontId="3" fillId="5" borderId="1" xfId="0" applyNumberFormat="1" applyFont="1" applyFill="1" applyBorder="1" applyAlignment="1">
      <alignment horizontal="right"/>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left"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7" fontId="3" fillId="4" borderId="1" xfId="0" applyNumberFormat="1" applyFont="1" applyFill="1" applyBorder="1" applyAlignment="1">
      <alignment horizontal="center" vertical="center" wrapText="1"/>
    </xf>
    <xf numFmtId="167" fontId="3" fillId="7"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28</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2</xdr:col>
          <xdr:colOff>1924050</xdr:colOff>
          <xdr:row>26</xdr:row>
          <xdr:rowOff>219075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2</xdr:col>
          <xdr:colOff>1924050</xdr:colOff>
          <xdr:row>27</xdr:row>
          <xdr:rowOff>190500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29</xdr:row>
          <xdr:rowOff>190500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30</xdr:row>
          <xdr:rowOff>0</xdr:rowOff>
        </xdr:from>
        <xdr:to>
          <xdr:col>2</xdr:col>
          <xdr:colOff>1171575</xdr:colOff>
          <xdr:row>31</xdr:row>
          <xdr:rowOff>28575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171450</xdr:rowOff>
        </xdr:from>
        <xdr:to>
          <xdr:col>3</xdr:col>
          <xdr:colOff>266700</xdr:colOff>
          <xdr:row>29</xdr:row>
          <xdr:rowOff>28575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28575</xdr:rowOff>
        </xdr:from>
        <xdr:to>
          <xdr:col>3</xdr:col>
          <xdr:colOff>266700</xdr:colOff>
          <xdr:row>30</xdr:row>
          <xdr:rowOff>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31</xdr:row>
          <xdr:rowOff>9525</xdr:rowOff>
        </xdr:from>
        <xdr:to>
          <xdr:col>2</xdr:col>
          <xdr:colOff>571500</xdr:colOff>
          <xdr:row>32</xdr:row>
          <xdr:rowOff>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28</xdr:row>
          <xdr:rowOff>219075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26</xdr:row>
          <xdr:rowOff>219075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27</xdr:row>
          <xdr:rowOff>190500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29</xdr:row>
          <xdr:rowOff>190500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33</xdr:row>
          <xdr:rowOff>0</xdr:rowOff>
        </xdr:from>
        <xdr:to>
          <xdr:col>2</xdr:col>
          <xdr:colOff>1171575</xdr:colOff>
          <xdr:row>34</xdr:row>
          <xdr:rowOff>28575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171450</xdr:rowOff>
        </xdr:from>
        <xdr:to>
          <xdr:col>3</xdr:col>
          <xdr:colOff>95250</xdr:colOff>
          <xdr:row>32</xdr:row>
          <xdr:rowOff>28575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28575</xdr:rowOff>
        </xdr:from>
        <xdr:to>
          <xdr:col>3</xdr:col>
          <xdr:colOff>95250</xdr:colOff>
          <xdr:row>33</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34</xdr:row>
          <xdr:rowOff>9525</xdr:rowOff>
        </xdr:from>
        <xdr:to>
          <xdr:col>2</xdr:col>
          <xdr:colOff>571500</xdr:colOff>
          <xdr:row>35</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3</xdr:col>
          <xdr:colOff>180975</xdr:colOff>
          <xdr:row>29</xdr:row>
          <xdr:rowOff>28575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933450</xdr:colOff>
          <xdr:row>27</xdr:row>
          <xdr:rowOff>28575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933450</xdr:colOff>
          <xdr:row>28</xdr:row>
          <xdr:rowOff>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1238250</xdr:colOff>
          <xdr:row>30</xdr:row>
          <xdr:rowOff>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53250" name="Check Box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53251" name="Check Box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53252" name="Check Box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30</xdr:row>
          <xdr:rowOff>0</xdr:rowOff>
        </xdr:from>
        <xdr:to>
          <xdr:col>2</xdr:col>
          <xdr:colOff>1171575</xdr:colOff>
          <xdr:row>31</xdr:row>
          <xdr:rowOff>28575</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171450</xdr:rowOff>
        </xdr:from>
        <xdr:to>
          <xdr:col>3</xdr:col>
          <xdr:colOff>266700</xdr:colOff>
          <xdr:row>29</xdr:row>
          <xdr:rowOff>28575</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28575</xdr:rowOff>
        </xdr:from>
        <xdr:to>
          <xdr:col>3</xdr:col>
          <xdr:colOff>266700</xdr:colOff>
          <xdr:row>30</xdr:row>
          <xdr:rowOff>0</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31</xdr:row>
          <xdr:rowOff>9525</xdr:rowOff>
        </xdr:from>
        <xdr:to>
          <xdr:col>2</xdr:col>
          <xdr:colOff>571500</xdr:colOff>
          <xdr:row>32</xdr:row>
          <xdr:rowOff>0</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47105" name="Check Box 1" hidden="1">
              <a:extLst>
                <a:ext uri="{63B3BB69-23CF-44E3-9099-C40C66FF867C}">
                  <a14:compatExt spid="_x0000_s4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52225" name="Check Box 1" hidden="1">
              <a:extLst>
                <a:ext uri="{63B3BB69-23CF-44E3-9099-C40C66FF867C}">
                  <a14:compatExt spid="_x0000_s5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52226" name="Check Box 2" hidden="1">
              <a:extLst>
                <a:ext uri="{63B3BB69-23CF-44E3-9099-C40C66FF867C}">
                  <a14:compatExt spid="_x0000_s5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52227" name="Check Box 3" hidden="1">
              <a:extLst>
                <a:ext uri="{63B3BB69-23CF-44E3-9099-C40C66FF867C}">
                  <a14:compatExt spid="_x0000_s5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52228" name="Check Box 4" hidden="1">
              <a:extLst>
                <a:ext uri="{63B3BB69-23CF-44E3-9099-C40C66FF867C}">
                  <a14:compatExt spid="_x0000_s5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29</xdr:row>
          <xdr:rowOff>0</xdr:rowOff>
        </xdr:from>
        <xdr:to>
          <xdr:col>2</xdr:col>
          <xdr:colOff>1171575</xdr:colOff>
          <xdr:row>30</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26</xdr:row>
          <xdr:rowOff>171450</xdr:rowOff>
        </xdr:from>
        <xdr:to>
          <xdr:col>3</xdr:col>
          <xdr:colOff>266700</xdr:colOff>
          <xdr:row>28</xdr:row>
          <xdr:rowOff>28575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xdr:row>
          <xdr:rowOff>28575</xdr:rowOff>
        </xdr:from>
        <xdr:to>
          <xdr:col>3</xdr:col>
          <xdr:colOff>266700</xdr:colOff>
          <xdr:row>29</xdr:row>
          <xdr:rowOff>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30</xdr:row>
          <xdr:rowOff>9525</xdr:rowOff>
        </xdr:from>
        <xdr:to>
          <xdr:col>2</xdr:col>
          <xdr:colOff>571500</xdr:colOff>
          <xdr:row>31</xdr:row>
          <xdr:rowOff>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266700</xdr:colOff>
          <xdr:row>27</xdr:row>
          <xdr:rowOff>28575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266700</xdr:colOff>
          <xdr:row>28</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Այլ (նկարագրել)՝</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52.xml"/><Relationship Id="rId2" Type="http://schemas.openxmlformats.org/officeDocument/2006/relationships/drawing" Target="../drawings/drawing13.xml"/><Relationship Id="rId1" Type="http://schemas.openxmlformats.org/officeDocument/2006/relationships/printerSettings" Target="../printerSettings/printerSettings15.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56.xml"/><Relationship Id="rId2" Type="http://schemas.openxmlformats.org/officeDocument/2006/relationships/drawing" Target="../drawings/drawing14.xml"/><Relationship Id="rId1" Type="http://schemas.openxmlformats.org/officeDocument/2006/relationships/printerSettings" Target="../printerSettings/printerSettings16.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trlProp" Target="../ctrlProps/ctrlProp60.xml"/><Relationship Id="rId2" Type="http://schemas.openxmlformats.org/officeDocument/2006/relationships/drawing" Target="../drawings/drawing15.xml"/><Relationship Id="rId1" Type="http://schemas.openxmlformats.org/officeDocument/2006/relationships/printerSettings" Target="../printerSettings/printerSettings17.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trlProp" Target="../ctrlProps/ctrlProp64.xml"/><Relationship Id="rId2" Type="http://schemas.openxmlformats.org/officeDocument/2006/relationships/drawing" Target="../drawings/drawing16.xml"/><Relationship Id="rId1" Type="http://schemas.openxmlformats.org/officeDocument/2006/relationships/printerSettings" Target="../printerSettings/printerSettings18.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trlProp" Target="../ctrlProps/ctrlProp68.xml"/><Relationship Id="rId2" Type="http://schemas.openxmlformats.org/officeDocument/2006/relationships/drawing" Target="../drawings/drawing17.xml"/><Relationship Id="rId1" Type="http://schemas.openxmlformats.org/officeDocument/2006/relationships/printerSettings" Target="../printerSettings/printerSettings19.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72.xml"/><Relationship Id="rId2" Type="http://schemas.openxmlformats.org/officeDocument/2006/relationships/drawing" Target="../drawings/drawing18.xml"/><Relationship Id="rId1" Type="http://schemas.openxmlformats.org/officeDocument/2006/relationships/printerSettings" Target="../printerSettings/printerSettings20.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trlProp" Target="../ctrlProps/ctrlProp76.xml"/><Relationship Id="rId2" Type="http://schemas.openxmlformats.org/officeDocument/2006/relationships/drawing" Target="../drawings/drawing19.xml"/><Relationship Id="rId1" Type="http://schemas.openxmlformats.org/officeDocument/2006/relationships/printerSettings" Target="../printerSettings/printerSettings21.bin"/><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ctrlProp" Target="../ctrlProps/ctrlProp73.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80.xml"/><Relationship Id="rId2" Type="http://schemas.openxmlformats.org/officeDocument/2006/relationships/drawing" Target="../drawings/drawing20.xml"/><Relationship Id="rId1" Type="http://schemas.openxmlformats.org/officeDocument/2006/relationships/printerSettings" Target="../printerSettings/printerSettings22.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3.xml.rels><?xml version="1.0" encoding="UTF-8" standalone="yes"?>
<Relationships xmlns="http://schemas.openxmlformats.org/package/2006/relationships"><Relationship Id="rId3" Type="http://schemas.openxmlformats.org/officeDocument/2006/relationships/ctrlProp" Target="../ctrlProps/ctrlProp81.xml"/><Relationship Id="rId2" Type="http://schemas.openxmlformats.org/officeDocument/2006/relationships/vmlDrawing" Target="../drawings/vmlDrawing21.vml"/><Relationship Id="rId1" Type="http://schemas.openxmlformats.org/officeDocument/2006/relationships/drawing" Target="../drawings/drawing21.xml"/><Relationship Id="rId6" Type="http://schemas.openxmlformats.org/officeDocument/2006/relationships/ctrlProp" Target="../ctrlProps/ctrlProp84.xml"/><Relationship Id="rId5" Type="http://schemas.openxmlformats.org/officeDocument/2006/relationships/ctrlProp" Target="../ctrlProps/ctrlProp83.xml"/><Relationship Id="rId4" Type="http://schemas.openxmlformats.org/officeDocument/2006/relationships/ctrlProp" Target="../ctrlProps/ctrlProp8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trlProp" Target="../ctrlProps/ctrlProp88.xml"/><Relationship Id="rId2" Type="http://schemas.openxmlformats.org/officeDocument/2006/relationships/drawing" Target="../drawings/drawing22.xml"/><Relationship Id="rId1" Type="http://schemas.openxmlformats.org/officeDocument/2006/relationships/printerSettings" Target="../printerSettings/printerSettings23.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ctrlProp" Target="../ctrlProps/ctrlProp92.xml"/><Relationship Id="rId2" Type="http://schemas.openxmlformats.org/officeDocument/2006/relationships/drawing" Target="../drawings/drawing23.xml"/><Relationship Id="rId1" Type="http://schemas.openxmlformats.org/officeDocument/2006/relationships/printerSettings" Target="../printerSettings/printerSettings24.bin"/><Relationship Id="rId6" Type="http://schemas.openxmlformats.org/officeDocument/2006/relationships/ctrlProp" Target="../ctrlProps/ctrlProp91.xml"/><Relationship Id="rId5" Type="http://schemas.openxmlformats.org/officeDocument/2006/relationships/ctrlProp" Target="../ctrlProps/ctrlProp90.xml"/><Relationship Id="rId4" Type="http://schemas.openxmlformats.org/officeDocument/2006/relationships/ctrlProp" Target="../ctrlProps/ctrlProp89.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7" Type="http://schemas.openxmlformats.org/officeDocument/2006/relationships/ctrlProp" Target="../ctrlProps/ctrlProp96.xml"/><Relationship Id="rId2" Type="http://schemas.openxmlformats.org/officeDocument/2006/relationships/drawing" Target="../drawings/drawing24.xml"/><Relationship Id="rId1" Type="http://schemas.openxmlformats.org/officeDocument/2006/relationships/printerSettings" Target="../printerSettings/printerSettings25.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5.vml"/><Relationship Id="rId7" Type="http://schemas.openxmlformats.org/officeDocument/2006/relationships/ctrlProp" Target="../ctrlProps/ctrlProp100.xml"/><Relationship Id="rId2" Type="http://schemas.openxmlformats.org/officeDocument/2006/relationships/drawing" Target="../drawings/drawing25.xml"/><Relationship Id="rId1" Type="http://schemas.openxmlformats.org/officeDocument/2006/relationships/printerSettings" Target="../printerSettings/printerSettings26.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6.vml"/><Relationship Id="rId7" Type="http://schemas.openxmlformats.org/officeDocument/2006/relationships/ctrlProp" Target="../ctrlProps/ctrlProp104.xml"/><Relationship Id="rId2" Type="http://schemas.openxmlformats.org/officeDocument/2006/relationships/drawing" Target="../drawings/drawing26.xml"/><Relationship Id="rId1" Type="http://schemas.openxmlformats.org/officeDocument/2006/relationships/printerSettings" Target="../printerSettings/printerSettings27.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7.vml"/><Relationship Id="rId7" Type="http://schemas.openxmlformats.org/officeDocument/2006/relationships/ctrlProp" Target="../ctrlProps/ctrlProp108.xml"/><Relationship Id="rId2" Type="http://schemas.openxmlformats.org/officeDocument/2006/relationships/drawing" Target="../drawings/drawing27.xml"/><Relationship Id="rId1" Type="http://schemas.openxmlformats.org/officeDocument/2006/relationships/printerSettings" Target="../printerSettings/printerSettings28.bin"/><Relationship Id="rId6" Type="http://schemas.openxmlformats.org/officeDocument/2006/relationships/ctrlProp" Target="../ctrlProps/ctrlProp107.xml"/><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8.vml"/><Relationship Id="rId7" Type="http://schemas.openxmlformats.org/officeDocument/2006/relationships/ctrlProp" Target="../ctrlProps/ctrlProp112.xml"/><Relationship Id="rId2" Type="http://schemas.openxmlformats.org/officeDocument/2006/relationships/drawing" Target="../drawings/drawing28.xml"/><Relationship Id="rId1" Type="http://schemas.openxmlformats.org/officeDocument/2006/relationships/printerSettings" Target="../printerSettings/printerSettings29.bin"/><Relationship Id="rId6" Type="http://schemas.openxmlformats.org/officeDocument/2006/relationships/ctrlProp" Target="../ctrlProps/ctrlProp111.xml"/><Relationship Id="rId5" Type="http://schemas.openxmlformats.org/officeDocument/2006/relationships/ctrlProp" Target="../ctrlProps/ctrlProp110.xml"/><Relationship Id="rId4" Type="http://schemas.openxmlformats.org/officeDocument/2006/relationships/ctrlProp" Target="../ctrlProps/ctrlProp109.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9.vml"/><Relationship Id="rId7" Type="http://schemas.openxmlformats.org/officeDocument/2006/relationships/ctrlProp" Target="../ctrlProps/ctrlProp116.xml"/><Relationship Id="rId2" Type="http://schemas.openxmlformats.org/officeDocument/2006/relationships/drawing" Target="../drawings/drawing29.xml"/><Relationship Id="rId1" Type="http://schemas.openxmlformats.org/officeDocument/2006/relationships/printerSettings" Target="../printerSettings/printerSettings30.bin"/><Relationship Id="rId6" Type="http://schemas.openxmlformats.org/officeDocument/2006/relationships/ctrlProp" Target="../ctrlProps/ctrlProp115.xml"/><Relationship Id="rId5" Type="http://schemas.openxmlformats.org/officeDocument/2006/relationships/ctrlProp" Target="../ctrlProps/ctrlProp114.xml"/><Relationship Id="rId4" Type="http://schemas.openxmlformats.org/officeDocument/2006/relationships/ctrlProp" Target="../ctrlProps/ctrlProp11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P41"/>
  <sheetViews>
    <sheetView topLeftCell="A23" workbookViewId="0">
      <selection activeCell="A31" sqref="A31:A42"/>
    </sheetView>
  </sheetViews>
  <sheetFormatPr defaultRowHeight="15" x14ac:dyDescent="0.25"/>
  <cols>
    <col min="1" max="1" width="147.28515625" style="60" customWidth="1"/>
  </cols>
  <sheetData>
    <row r="1" spans="1:16" ht="17.25" x14ac:dyDescent="0.25">
      <c r="A1" s="53" t="s">
        <v>34</v>
      </c>
      <c r="B1" s="42"/>
      <c r="C1" s="42"/>
      <c r="D1" s="42"/>
      <c r="E1" s="42"/>
      <c r="F1" s="42"/>
      <c r="G1" s="42"/>
      <c r="H1" s="42"/>
      <c r="I1" s="42"/>
      <c r="J1" s="42"/>
      <c r="K1" s="42"/>
      <c r="L1" s="42"/>
      <c r="M1" s="42"/>
      <c r="N1" s="42"/>
      <c r="O1" s="42"/>
      <c r="P1" s="42"/>
    </row>
    <row r="2" spans="1:16" ht="17.25" x14ac:dyDescent="0.25">
      <c r="A2" s="53" t="s">
        <v>71</v>
      </c>
      <c r="B2" s="42"/>
      <c r="C2" s="42"/>
      <c r="D2" s="42"/>
      <c r="E2" s="42"/>
      <c r="F2" s="42"/>
      <c r="G2" s="42"/>
      <c r="H2" s="42"/>
      <c r="I2" s="42"/>
      <c r="J2" s="42"/>
      <c r="K2" s="42"/>
      <c r="L2" s="42"/>
      <c r="M2" s="42"/>
      <c r="N2" s="42"/>
      <c r="O2" s="42"/>
      <c r="P2" s="42"/>
    </row>
    <row r="3" spans="1:16" ht="16.5" x14ac:dyDescent="0.25">
      <c r="A3" s="54"/>
      <c r="B3" s="39"/>
      <c r="C3" s="39"/>
      <c r="D3" s="39"/>
      <c r="E3" s="39"/>
      <c r="F3" s="39"/>
      <c r="G3" s="39"/>
      <c r="H3" s="39"/>
      <c r="I3" s="39"/>
      <c r="J3" s="39"/>
      <c r="K3" s="39"/>
      <c r="L3" s="39"/>
      <c r="M3" s="39"/>
      <c r="N3" s="39"/>
      <c r="O3" s="39"/>
      <c r="P3" s="39"/>
    </row>
    <row r="4" spans="1:16" ht="16.5" x14ac:dyDescent="0.25">
      <c r="A4" s="55" t="s">
        <v>72</v>
      </c>
      <c r="B4" s="41"/>
      <c r="C4" s="41"/>
      <c r="D4" s="41"/>
      <c r="E4" s="41"/>
      <c r="F4" s="41"/>
      <c r="G4" s="41"/>
      <c r="H4" s="41"/>
      <c r="I4" s="41"/>
      <c r="J4" s="41"/>
      <c r="K4" s="41"/>
      <c r="L4" s="41"/>
      <c r="M4" s="41"/>
      <c r="N4" s="41"/>
      <c r="O4" s="41"/>
      <c r="P4" s="41"/>
    </row>
    <row r="5" spans="1:16" ht="49.5" x14ac:dyDescent="0.25">
      <c r="A5" s="56" t="s">
        <v>73</v>
      </c>
      <c r="B5" s="41"/>
      <c r="C5" s="41"/>
      <c r="D5" s="41"/>
      <c r="E5" s="41"/>
      <c r="F5" s="41"/>
      <c r="G5" s="41"/>
      <c r="H5" s="41"/>
      <c r="I5" s="41"/>
      <c r="J5" s="41"/>
      <c r="K5" s="41"/>
      <c r="L5" s="41"/>
      <c r="M5" s="41"/>
      <c r="N5" s="41"/>
      <c r="O5" s="41"/>
      <c r="P5" s="41"/>
    </row>
    <row r="6" spans="1:16" ht="16.5" x14ac:dyDescent="0.25">
      <c r="A6" s="55" t="s">
        <v>74</v>
      </c>
      <c r="B6" s="41"/>
      <c r="C6" s="41"/>
      <c r="D6" s="41"/>
      <c r="E6" s="41"/>
      <c r="F6" s="41"/>
      <c r="G6" s="41"/>
      <c r="H6" s="41"/>
      <c r="I6" s="41"/>
      <c r="J6" s="41"/>
      <c r="K6" s="41"/>
      <c r="L6" s="41"/>
      <c r="M6" s="41"/>
      <c r="N6" s="41"/>
      <c r="O6" s="41"/>
      <c r="P6" s="41"/>
    </row>
    <row r="7" spans="1:16" ht="16.5" x14ac:dyDescent="0.25">
      <c r="A7" s="57" t="s">
        <v>75</v>
      </c>
      <c r="B7" s="38"/>
      <c r="C7" s="38"/>
      <c r="D7" s="38"/>
      <c r="E7" s="38"/>
      <c r="F7" s="38"/>
      <c r="G7" s="38"/>
      <c r="H7" s="38"/>
      <c r="I7" s="38"/>
      <c r="J7" s="38"/>
      <c r="K7" s="38"/>
      <c r="L7" s="38"/>
      <c r="M7" s="38"/>
      <c r="N7" s="38"/>
      <c r="O7" s="38"/>
      <c r="P7" s="38"/>
    </row>
    <row r="8" spans="1:16" ht="16.5" x14ac:dyDescent="0.25">
      <c r="A8" s="56" t="s">
        <v>76</v>
      </c>
      <c r="B8" s="43"/>
      <c r="C8" s="43"/>
      <c r="D8" s="43"/>
      <c r="E8" s="43"/>
      <c r="F8" s="43"/>
      <c r="G8" s="43"/>
      <c r="H8" s="43"/>
      <c r="I8" s="43"/>
      <c r="J8" s="43"/>
      <c r="K8" s="43"/>
      <c r="L8" s="43"/>
      <c r="M8" s="43"/>
      <c r="N8" s="43"/>
      <c r="O8" s="43"/>
      <c r="P8" s="43"/>
    </row>
    <row r="9" spans="1:16" ht="16.5" x14ac:dyDescent="0.25">
      <c r="A9" s="56" t="s">
        <v>77</v>
      </c>
      <c r="B9" s="40"/>
      <c r="C9" s="40"/>
      <c r="D9" s="40"/>
      <c r="E9" s="40"/>
      <c r="F9" s="40"/>
      <c r="G9" s="40"/>
      <c r="H9" s="40"/>
      <c r="I9" s="40"/>
      <c r="J9" s="40"/>
      <c r="K9" s="40"/>
      <c r="L9" s="40"/>
      <c r="M9" s="40"/>
      <c r="N9" s="40"/>
      <c r="O9" s="40"/>
      <c r="P9" s="40"/>
    </row>
    <row r="10" spans="1:16" ht="16.5" x14ac:dyDescent="0.25">
      <c r="A10" s="55" t="s">
        <v>78</v>
      </c>
      <c r="B10" s="44"/>
      <c r="C10" s="44"/>
      <c r="D10" s="44"/>
      <c r="E10" s="44"/>
      <c r="F10" s="44"/>
      <c r="G10" s="44"/>
      <c r="H10" s="44"/>
      <c r="I10" s="44"/>
      <c r="J10" s="44"/>
      <c r="K10" s="44"/>
      <c r="L10" s="44"/>
      <c r="M10" s="44"/>
      <c r="N10" s="44"/>
      <c r="O10" s="44"/>
      <c r="P10" s="44"/>
    </row>
    <row r="11" spans="1:16" ht="16.5" x14ac:dyDescent="0.25">
      <c r="A11" s="56" t="s">
        <v>110</v>
      </c>
      <c r="B11" s="38"/>
      <c r="C11" s="38"/>
      <c r="D11" s="38"/>
      <c r="E11" s="38"/>
      <c r="F11" s="38"/>
      <c r="G11" s="38"/>
      <c r="H11" s="38"/>
      <c r="I11" s="38"/>
      <c r="J11" s="38"/>
      <c r="K11" s="38"/>
      <c r="L11" s="38"/>
      <c r="M11" s="38"/>
      <c r="N11" s="38"/>
      <c r="O11" s="38"/>
      <c r="P11" s="38"/>
    </row>
    <row r="12" spans="1:16" ht="49.5" x14ac:dyDescent="0.25">
      <c r="A12" s="56" t="s">
        <v>79</v>
      </c>
      <c r="B12" s="38"/>
      <c r="C12" s="38"/>
      <c r="D12" s="38"/>
      <c r="E12" s="38"/>
      <c r="F12" s="38"/>
      <c r="G12" s="38"/>
      <c r="H12" s="38"/>
      <c r="I12" s="38"/>
      <c r="J12" s="38"/>
      <c r="K12" s="38"/>
      <c r="L12" s="38"/>
      <c r="M12" s="38"/>
      <c r="N12" s="38"/>
      <c r="O12" s="38"/>
      <c r="P12" s="38"/>
    </row>
    <row r="13" spans="1:16" ht="33" x14ac:dyDescent="0.25">
      <c r="A13" s="56" t="s">
        <v>80</v>
      </c>
      <c r="B13" s="41"/>
      <c r="C13" s="41"/>
      <c r="D13" s="41"/>
      <c r="E13" s="41"/>
      <c r="F13" s="41"/>
      <c r="G13" s="41"/>
      <c r="H13" s="41"/>
      <c r="I13" s="41"/>
      <c r="J13" s="41"/>
      <c r="K13" s="41"/>
      <c r="L13" s="41"/>
      <c r="M13" s="41"/>
      <c r="N13" s="41"/>
      <c r="O13" s="41"/>
      <c r="P13" s="41"/>
    </row>
    <row r="14" spans="1:16" ht="16.5" x14ac:dyDescent="0.25">
      <c r="A14" s="57" t="s">
        <v>81</v>
      </c>
      <c r="B14" s="38"/>
      <c r="C14" s="38"/>
      <c r="D14" s="38"/>
      <c r="E14" s="38"/>
      <c r="F14" s="38"/>
      <c r="G14" s="38"/>
      <c r="H14" s="38"/>
      <c r="I14" s="38"/>
      <c r="J14" s="38"/>
      <c r="K14" s="38"/>
      <c r="L14" s="38"/>
      <c r="M14" s="38"/>
      <c r="N14" s="38"/>
      <c r="O14" s="38"/>
      <c r="P14" s="38"/>
    </row>
    <row r="15" spans="1:16" ht="49.5" x14ac:dyDescent="0.25">
      <c r="A15" s="56" t="s">
        <v>82</v>
      </c>
      <c r="B15" s="38"/>
      <c r="C15" s="38"/>
      <c r="D15" s="38"/>
      <c r="E15" s="38"/>
      <c r="F15" s="38"/>
      <c r="G15" s="38"/>
      <c r="H15" s="38"/>
      <c r="I15" s="38"/>
      <c r="J15" s="38"/>
      <c r="K15" s="38"/>
      <c r="L15" s="38"/>
      <c r="M15" s="38"/>
      <c r="N15" s="38"/>
      <c r="O15" s="38"/>
      <c r="P15" s="38"/>
    </row>
    <row r="16" spans="1:16" ht="49.5" x14ac:dyDescent="0.25">
      <c r="A16" s="56" t="s">
        <v>83</v>
      </c>
      <c r="B16" s="38"/>
      <c r="C16" s="38"/>
      <c r="D16" s="38"/>
      <c r="E16" s="38"/>
      <c r="F16" s="38"/>
      <c r="G16" s="38"/>
      <c r="H16" s="38"/>
      <c r="I16" s="38"/>
      <c r="J16" s="38"/>
      <c r="K16" s="38"/>
      <c r="L16" s="38"/>
      <c r="M16" s="38"/>
      <c r="N16" s="38"/>
      <c r="O16" s="38"/>
      <c r="P16" s="38"/>
    </row>
    <row r="17" spans="1:16" ht="16.5" x14ac:dyDescent="0.25">
      <c r="A17" s="55" t="s">
        <v>84</v>
      </c>
      <c r="B17" s="39"/>
      <c r="C17" s="39"/>
      <c r="D17" s="39"/>
      <c r="E17" s="39"/>
      <c r="F17" s="39"/>
      <c r="G17" s="39"/>
      <c r="H17" s="39"/>
      <c r="I17" s="39"/>
      <c r="J17" s="39"/>
      <c r="K17" s="39"/>
      <c r="L17" s="39"/>
      <c r="M17" s="39"/>
      <c r="N17" s="39"/>
      <c r="O17" s="39"/>
      <c r="P17" s="39"/>
    </row>
    <row r="18" spans="1:16" ht="66" x14ac:dyDescent="0.25">
      <c r="A18" s="58" t="s">
        <v>85</v>
      </c>
      <c r="B18" s="40"/>
      <c r="C18" s="40"/>
      <c r="D18" s="40"/>
      <c r="E18" s="40"/>
      <c r="F18" s="40"/>
      <c r="G18" s="40"/>
      <c r="H18" s="40"/>
      <c r="I18" s="40"/>
      <c r="J18" s="40"/>
      <c r="K18" s="40"/>
      <c r="L18" s="40"/>
      <c r="M18" s="40"/>
      <c r="N18" s="40"/>
      <c r="O18" s="40"/>
      <c r="P18" s="40"/>
    </row>
    <row r="19" spans="1:16" ht="16.5" x14ac:dyDescent="0.25">
      <c r="A19" s="57" t="s">
        <v>86</v>
      </c>
      <c r="B19" s="39"/>
      <c r="C19" s="39"/>
      <c r="D19" s="39"/>
      <c r="E19" s="41"/>
      <c r="F19" s="39"/>
      <c r="G19" s="39"/>
      <c r="H19" s="39"/>
      <c r="I19" s="39"/>
      <c r="J19" s="39"/>
      <c r="K19" s="39"/>
      <c r="L19" s="39"/>
      <c r="M19" s="39"/>
      <c r="N19" s="39"/>
      <c r="O19" s="39"/>
      <c r="P19" s="39"/>
    </row>
    <row r="20" spans="1:16" ht="64.5" customHeight="1" x14ac:dyDescent="0.25">
      <c r="A20" s="56" t="s">
        <v>87</v>
      </c>
      <c r="B20" s="38"/>
      <c r="C20" s="38"/>
      <c r="D20" s="38"/>
      <c r="E20" s="38"/>
      <c r="F20" s="38"/>
      <c r="G20" s="38"/>
      <c r="H20" s="38"/>
      <c r="I20" s="38"/>
      <c r="J20" s="38"/>
      <c r="K20" s="38"/>
      <c r="L20" s="38"/>
      <c r="M20" s="38"/>
      <c r="N20" s="38"/>
      <c r="O20" s="38"/>
      <c r="P20" s="38"/>
    </row>
    <row r="21" spans="1:16" ht="36" customHeight="1" x14ac:dyDescent="0.25">
      <c r="A21" s="56" t="s">
        <v>88</v>
      </c>
      <c r="B21" s="38"/>
      <c r="C21" s="38"/>
      <c r="D21" s="38"/>
      <c r="E21" s="38"/>
      <c r="F21" s="38"/>
      <c r="G21" s="38"/>
      <c r="H21" s="38"/>
      <c r="I21" s="38"/>
      <c r="J21" s="38"/>
      <c r="K21" s="38"/>
      <c r="L21" s="38"/>
      <c r="M21" s="38"/>
      <c r="N21" s="38"/>
      <c r="O21" s="38"/>
      <c r="P21" s="38"/>
    </row>
    <row r="22" spans="1:16" ht="36" customHeight="1" x14ac:dyDescent="0.25">
      <c r="A22" s="56" t="s">
        <v>89</v>
      </c>
      <c r="B22" s="38"/>
      <c r="C22" s="38"/>
      <c r="D22" s="38"/>
      <c r="E22" s="38"/>
      <c r="F22" s="38"/>
      <c r="G22" s="38"/>
      <c r="H22" s="38"/>
      <c r="I22" s="38"/>
      <c r="J22" s="38"/>
      <c r="K22" s="38"/>
      <c r="L22" s="38"/>
      <c r="M22" s="38"/>
      <c r="N22" s="38"/>
      <c r="O22" s="38"/>
      <c r="P22" s="38"/>
    </row>
    <row r="23" spans="1:16" ht="57.75" customHeight="1" x14ac:dyDescent="0.25">
      <c r="A23" s="56" t="s">
        <v>90</v>
      </c>
      <c r="B23" s="38"/>
      <c r="C23" s="38"/>
      <c r="D23" s="38"/>
      <c r="E23" s="38"/>
      <c r="F23" s="38"/>
      <c r="G23" s="38"/>
      <c r="H23" s="38"/>
      <c r="I23" s="38"/>
      <c r="J23" s="38"/>
      <c r="K23" s="38"/>
      <c r="L23" s="38"/>
      <c r="M23" s="38"/>
      <c r="N23" s="38"/>
      <c r="O23" s="38"/>
      <c r="P23" s="38"/>
    </row>
    <row r="24" spans="1:16" ht="61.5" customHeight="1" x14ac:dyDescent="0.25">
      <c r="A24" s="56" t="s">
        <v>91</v>
      </c>
      <c r="B24" s="38"/>
      <c r="C24" s="38"/>
      <c r="D24" s="38"/>
      <c r="E24" s="38"/>
      <c r="F24" s="38"/>
      <c r="G24" s="38"/>
      <c r="H24" s="38"/>
      <c r="I24" s="38"/>
      <c r="J24" s="38"/>
      <c r="K24" s="38"/>
      <c r="L24" s="38"/>
      <c r="M24" s="38"/>
      <c r="N24" s="38"/>
      <c r="O24" s="38"/>
      <c r="P24" s="38"/>
    </row>
    <row r="25" spans="1:16" ht="99" x14ac:dyDescent="0.25">
      <c r="A25" s="56" t="s">
        <v>92</v>
      </c>
      <c r="B25" s="38"/>
      <c r="C25" s="38"/>
      <c r="D25" s="38"/>
      <c r="E25" s="38"/>
      <c r="F25" s="38"/>
      <c r="G25" s="38"/>
      <c r="H25" s="38"/>
      <c r="I25" s="38"/>
      <c r="J25" s="38"/>
      <c r="K25" s="38"/>
      <c r="L25" s="38"/>
      <c r="M25" s="38"/>
      <c r="N25" s="38"/>
      <c r="O25" s="38"/>
      <c r="P25" s="38"/>
    </row>
    <row r="26" spans="1:16" ht="16.5" x14ac:dyDescent="0.25">
      <c r="A26" s="57" t="s">
        <v>93</v>
      </c>
      <c r="B26" s="38"/>
      <c r="C26" s="38"/>
      <c r="D26" s="38"/>
      <c r="E26" s="38"/>
      <c r="F26" s="38"/>
      <c r="G26" s="38"/>
      <c r="H26" s="38"/>
      <c r="I26" s="38"/>
      <c r="J26" s="38"/>
      <c r="K26" s="38"/>
      <c r="L26" s="38"/>
      <c r="M26" s="38"/>
      <c r="N26" s="38"/>
      <c r="O26" s="38"/>
      <c r="P26" s="38"/>
    </row>
    <row r="27" spans="1:16" ht="16.5" x14ac:dyDescent="0.25">
      <c r="A27" s="55" t="s">
        <v>94</v>
      </c>
      <c r="B27" s="41"/>
      <c r="C27" s="41"/>
      <c r="D27" s="41"/>
      <c r="E27" s="41"/>
      <c r="F27" s="41"/>
      <c r="G27" s="41"/>
      <c r="H27" s="41"/>
      <c r="I27" s="41"/>
      <c r="J27" s="41"/>
      <c r="K27" s="41"/>
      <c r="L27" s="41"/>
      <c r="M27" s="41"/>
      <c r="N27" s="41"/>
      <c r="O27" s="41"/>
      <c r="P27" s="41"/>
    </row>
    <row r="28" spans="1:16" ht="16.5" x14ac:dyDescent="0.25">
      <c r="A28" s="55" t="s">
        <v>4</v>
      </c>
      <c r="B28" s="40"/>
      <c r="C28" s="40"/>
      <c r="D28" s="40"/>
      <c r="E28" s="40"/>
      <c r="F28" s="40"/>
      <c r="G28" s="40"/>
      <c r="H28" s="40"/>
      <c r="I28" s="40"/>
      <c r="J28" s="40"/>
      <c r="K28" s="40"/>
      <c r="L28" s="40"/>
      <c r="M28" s="40"/>
      <c r="N28" s="40"/>
      <c r="O28" s="40"/>
      <c r="P28" s="40"/>
    </row>
    <row r="29" spans="1:16" ht="33" x14ac:dyDescent="0.25">
      <c r="A29" s="56" t="s">
        <v>95</v>
      </c>
      <c r="B29" s="39"/>
      <c r="C29" s="39"/>
      <c r="D29" s="39"/>
      <c r="E29" s="39"/>
      <c r="F29" s="39"/>
      <c r="G29" s="39"/>
      <c r="H29" s="39"/>
      <c r="I29" s="39"/>
      <c r="J29" s="39"/>
      <c r="K29" s="39"/>
      <c r="L29" s="39"/>
      <c r="M29" s="39"/>
      <c r="N29" s="39"/>
      <c r="O29" s="39"/>
      <c r="P29" s="39"/>
    </row>
    <row r="30" spans="1:16" ht="16.5" x14ac:dyDescent="0.25">
      <c r="A30" s="57" t="s">
        <v>96</v>
      </c>
      <c r="B30" s="38"/>
      <c r="C30" s="38"/>
      <c r="D30" s="38"/>
      <c r="E30" s="38"/>
      <c r="F30" s="38"/>
      <c r="G30" s="38"/>
      <c r="H30" s="38"/>
      <c r="I30" s="38"/>
      <c r="J30" s="38"/>
      <c r="K30" s="38"/>
      <c r="L30" s="38"/>
      <c r="M30" s="38"/>
      <c r="N30" s="38"/>
      <c r="O30" s="38"/>
      <c r="P30" s="38"/>
    </row>
    <row r="31" spans="1:16" ht="102.75" customHeight="1" x14ac:dyDescent="0.25">
      <c r="A31" s="56" t="s">
        <v>97</v>
      </c>
      <c r="B31" s="38"/>
      <c r="C31" s="38"/>
      <c r="D31" s="38"/>
      <c r="E31" s="38"/>
      <c r="F31" s="38"/>
      <c r="G31" s="38"/>
      <c r="H31" s="38"/>
      <c r="I31" s="38"/>
      <c r="J31" s="38"/>
      <c r="K31" s="38"/>
      <c r="L31" s="38"/>
      <c r="M31" s="38"/>
      <c r="N31" s="38"/>
      <c r="O31" s="38"/>
      <c r="P31" s="38"/>
    </row>
    <row r="32" spans="1:16" ht="82.5" x14ac:dyDescent="0.25">
      <c r="A32" s="56" t="s">
        <v>98</v>
      </c>
      <c r="B32" s="38"/>
      <c r="C32" s="38"/>
      <c r="D32" s="38"/>
      <c r="E32" s="38"/>
      <c r="F32" s="38"/>
      <c r="G32" s="38"/>
      <c r="H32" s="38"/>
      <c r="I32" s="38"/>
      <c r="J32" s="38"/>
      <c r="K32" s="38"/>
      <c r="L32" s="38"/>
      <c r="M32" s="38"/>
      <c r="N32" s="38"/>
      <c r="O32" s="38"/>
      <c r="P32" s="38"/>
    </row>
    <row r="33" spans="1:16" ht="82.5" x14ac:dyDescent="0.25">
      <c r="A33" s="56" t="s">
        <v>99</v>
      </c>
      <c r="B33" s="38"/>
      <c r="C33" s="38"/>
      <c r="D33" s="38"/>
      <c r="E33" s="38"/>
      <c r="F33" s="38"/>
      <c r="G33" s="38"/>
      <c r="H33" s="38"/>
      <c r="I33" s="38"/>
      <c r="J33" s="38"/>
      <c r="K33" s="38"/>
      <c r="L33" s="38"/>
      <c r="M33" s="38"/>
      <c r="N33" s="38"/>
      <c r="O33" s="38"/>
      <c r="P33" s="38"/>
    </row>
    <row r="34" spans="1:16" ht="16.5" x14ac:dyDescent="0.25">
      <c r="A34" s="56" t="s">
        <v>100</v>
      </c>
      <c r="B34" s="38"/>
      <c r="C34" s="38"/>
      <c r="D34" s="38"/>
      <c r="E34" s="38"/>
      <c r="F34" s="38"/>
      <c r="G34" s="38"/>
      <c r="H34" s="38"/>
      <c r="I34" s="38"/>
      <c r="J34" s="38"/>
      <c r="K34" s="38"/>
      <c r="L34" s="38"/>
      <c r="M34" s="38"/>
      <c r="N34" s="38"/>
      <c r="O34" s="38"/>
      <c r="P34" s="38"/>
    </row>
    <row r="35" spans="1:16" ht="16.5" x14ac:dyDescent="0.25">
      <c r="A35" s="56" t="s">
        <v>101</v>
      </c>
      <c r="B35" s="38"/>
      <c r="C35" s="38"/>
      <c r="D35" s="38"/>
      <c r="E35" s="38"/>
      <c r="F35" s="38"/>
      <c r="G35" s="38"/>
      <c r="H35" s="38"/>
      <c r="I35" s="38"/>
      <c r="J35" s="38"/>
      <c r="K35" s="38"/>
      <c r="L35" s="38"/>
      <c r="M35" s="38"/>
      <c r="N35" s="38"/>
      <c r="O35" s="38"/>
      <c r="P35" s="38"/>
    </row>
    <row r="36" spans="1:16" ht="16.5" x14ac:dyDescent="0.25">
      <c r="A36" s="56" t="s">
        <v>102</v>
      </c>
      <c r="B36" s="38"/>
      <c r="C36" s="38"/>
      <c r="D36" s="38"/>
      <c r="E36" s="38"/>
      <c r="F36" s="38"/>
      <c r="G36" s="38"/>
      <c r="H36" s="38"/>
      <c r="I36" s="38"/>
      <c r="J36" s="38"/>
      <c r="K36" s="38"/>
      <c r="L36" s="38"/>
      <c r="M36" s="38"/>
      <c r="N36" s="38"/>
      <c r="O36" s="38"/>
      <c r="P36" s="38"/>
    </row>
    <row r="37" spans="1:16" ht="33" x14ac:dyDescent="0.25">
      <c r="A37" s="59" t="s">
        <v>103</v>
      </c>
    </row>
    <row r="38" spans="1:16" ht="33" x14ac:dyDescent="0.25">
      <c r="A38" s="59" t="s">
        <v>104</v>
      </c>
    </row>
    <row r="39" spans="1:16" ht="16.5" x14ac:dyDescent="0.25">
      <c r="A39" s="59" t="s">
        <v>108</v>
      </c>
    </row>
    <row r="40" spans="1:16" ht="16.5" x14ac:dyDescent="0.25">
      <c r="A40" s="59" t="s">
        <v>116</v>
      </c>
    </row>
    <row r="41" spans="1:16" ht="16.5" x14ac:dyDescent="0.25">
      <c r="A41" s="59" t="s">
        <v>109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D34" zoomScaleNormal="100" workbookViewId="0">
      <selection activeCell="J47" sqref="J47"/>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7.85546875" customWidth="1"/>
    <col min="13" max="13" width="8.42578125"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1093</v>
      </c>
      <c r="E5" s="30" t="s">
        <v>51</v>
      </c>
      <c r="F5" s="22"/>
      <c r="H5" s="2"/>
      <c r="I5" s="2"/>
      <c r="J5" s="2"/>
    </row>
    <row r="6" spans="1:23" ht="19.5" customHeight="1" x14ac:dyDescent="0.25">
      <c r="B6" s="30" t="s">
        <v>48</v>
      </c>
      <c r="C6" s="22" t="s">
        <v>191</v>
      </c>
      <c r="E6" s="30" t="s">
        <v>52</v>
      </c>
      <c r="F6" s="22" t="s">
        <v>177</v>
      </c>
      <c r="H6" s="2"/>
      <c r="I6" s="2"/>
      <c r="J6" s="2"/>
    </row>
    <row r="7" spans="1:23" ht="18" customHeight="1" x14ac:dyDescent="0.25">
      <c r="B7" s="30" t="s">
        <v>49</v>
      </c>
      <c r="C7" s="22">
        <v>11003</v>
      </c>
      <c r="H7" s="2"/>
      <c r="I7" s="2"/>
      <c r="J7" s="2"/>
    </row>
    <row r="8" spans="1:23" ht="18" customHeight="1" x14ac:dyDescent="0.25">
      <c r="B8" s="30" t="s">
        <v>50</v>
      </c>
      <c r="C8" s="22" t="s">
        <v>204</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162" x14ac:dyDescent="0.3">
      <c r="B13" s="23" t="s">
        <v>17</v>
      </c>
      <c r="C13" s="83" t="s">
        <v>201</v>
      </c>
      <c r="D13" s="83" t="s">
        <v>202</v>
      </c>
      <c r="E13" s="92" t="s">
        <v>202</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15" customHeight="1" x14ac:dyDescent="0.25">
      <c r="B19" s="23" t="s">
        <v>203</v>
      </c>
      <c r="C19" s="23" t="s">
        <v>188</v>
      </c>
      <c r="D19" s="23" t="s">
        <v>21</v>
      </c>
      <c r="E19" s="23" t="s">
        <v>254</v>
      </c>
      <c r="F19" s="91">
        <v>10614</v>
      </c>
      <c r="G19" s="91">
        <v>13233</v>
      </c>
      <c r="H19" s="91">
        <v>15579</v>
      </c>
      <c r="I19" s="91">
        <v>17207</v>
      </c>
      <c r="J19" s="91">
        <v>18463</v>
      </c>
      <c r="K19" s="23"/>
    </row>
    <row r="20" spans="1:11" ht="27" x14ac:dyDescent="0.25">
      <c r="B20" s="85" t="s">
        <v>309</v>
      </c>
      <c r="C20" s="23" t="s">
        <v>152</v>
      </c>
      <c r="D20" s="23" t="s">
        <v>18</v>
      </c>
      <c r="E20" s="23" t="s">
        <v>310</v>
      </c>
      <c r="F20" s="23">
        <v>67.5</v>
      </c>
      <c r="G20" s="23">
        <v>65.400000000000006</v>
      </c>
      <c r="H20" s="23">
        <v>70.599999999999994</v>
      </c>
      <c r="I20" s="23">
        <v>69.7</v>
      </c>
      <c r="J20" s="23">
        <v>70.400000000000006</v>
      </c>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ht="40.5" customHeight="1" x14ac:dyDescent="0.25">
      <c r="B38" s="24" t="s">
        <v>137</v>
      </c>
      <c r="C38" s="24">
        <v>716075</v>
      </c>
      <c r="D38" s="93">
        <v>866043</v>
      </c>
      <c r="E38" s="25"/>
      <c r="F38" s="25"/>
      <c r="G38" s="25"/>
      <c r="H38" s="25">
        <v>383923</v>
      </c>
      <c r="I38" s="25">
        <v>483922</v>
      </c>
      <c r="J38" s="25">
        <v>583921</v>
      </c>
      <c r="K38" s="45">
        <f>C38+E38+H38</f>
        <v>1099998</v>
      </c>
      <c r="L38" s="45">
        <f>C38+F38+I38</f>
        <v>1199997</v>
      </c>
      <c r="M38" s="45">
        <f>C38+G38+J38</f>
        <v>1299996</v>
      </c>
      <c r="N38" s="25"/>
      <c r="O38" s="25"/>
      <c r="P38" s="25"/>
      <c r="Q38" s="46">
        <f>K38+N38</f>
        <v>1099998</v>
      </c>
      <c r="R38" s="46">
        <f>L38+O38</f>
        <v>1199997</v>
      </c>
      <c r="S38" s="46">
        <f>M38+P38</f>
        <v>1299996</v>
      </c>
    </row>
    <row r="39" spans="1:19" x14ac:dyDescent="0.25">
      <c r="B39" s="24"/>
      <c r="C39" s="24"/>
      <c r="D39" s="24"/>
      <c r="E39" s="25"/>
      <c r="F39" s="25"/>
      <c r="G39" s="25"/>
      <c r="H39" s="25"/>
      <c r="I39" s="25"/>
      <c r="J39" s="25"/>
      <c r="K39" s="67">
        <f t="shared" ref="K39:K41" si="0">C39+E39+H39</f>
        <v>0</v>
      </c>
      <c r="L39" s="67">
        <f t="shared" ref="L39:L41" si="1">C39+F39+I39</f>
        <v>0</v>
      </c>
      <c r="M39" s="67">
        <f t="shared" ref="M39:M41" si="2">C39+G39+J39</f>
        <v>0</v>
      </c>
      <c r="N39" s="25"/>
      <c r="O39" s="25"/>
      <c r="P39" s="25"/>
      <c r="Q39" s="46">
        <f t="shared" ref="Q39:S41" si="3">K39+N39</f>
        <v>0</v>
      </c>
      <c r="R39" s="46">
        <f t="shared" si="3"/>
        <v>0</v>
      </c>
      <c r="S39" s="46">
        <f t="shared" si="3"/>
        <v>0</v>
      </c>
    </row>
    <row r="40" spans="1:19" x14ac:dyDescent="0.25">
      <c r="B40" s="24"/>
      <c r="C40" s="24"/>
      <c r="D40" s="24"/>
      <c r="E40" s="25"/>
      <c r="F40" s="25"/>
      <c r="G40" s="25"/>
      <c r="H40" s="25"/>
      <c r="I40" s="25"/>
      <c r="J40" s="25"/>
      <c r="K40" s="67">
        <f t="shared" si="0"/>
        <v>0</v>
      </c>
      <c r="L40" s="67">
        <f t="shared" si="1"/>
        <v>0</v>
      </c>
      <c r="M40" s="67">
        <f t="shared" si="2"/>
        <v>0</v>
      </c>
      <c r="N40" s="25"/>
      <c r="O40" s="25"/>
      <c r="P40" s="25"/>
      <c r="Q40" s="46">
        <f t="shared" si="3"/>
        <v>0</v>
      </c>
      <c r="R40" s="46">
        <f t="shared" si="3"/>
        <v>0</v>
      </c>
      <c r="S40" s="46">
        <f t="shared" si="3"/>
        <v>0</v>
      </c>
    </row>
    <row r="41" spans="1:19" x14ac:dyDescent="0.25">
      <c r="B41" s="24"/>
      <c r="C41" s="24"/>
      <c r="D41" s="24"/>
      <c r="E41" s="25"/>
      <c r="F41" s="25"/>
      <c r="G41" s="25"/>
      <c r="H41" s="25"/>
      <c r="I41" s="25"/>
      <c r="J41" s="25"/>
      <c r="K41" s="67">
        <f t="shared" si="0"/>
        <v>0</v>
      </c>
      <c r="L41" s="67">
        <f t="shared" si="1"/>
        <v>0</v>
      </c>
      <c r="M41" s="67">
        <f t="shared" si="2"/>
        <v>0</v>
      </c>
      <c r="N41" s="25"/>
      <c r="O41" s="25"/>
      <c r="P41" s="25"/>
      <c r="Q41" s="46">
        <f t="shared" si="3"/>
        <v>0</v>
      </c>
      <c r="R41" s="46">
        <f t="shared" si="3"/>
        <v>0</v>
      </c>
      <c r="S41" s="46">
        <f t="shared" si="3"/>
        <v>0</v>
      </c>
    </row>
    <row r="42" spans="1:19" ht="28.5" x14ac:dyDescent="0.25">
      <c r="B42" s="17" t="s">
        <v>105</v>
      </c>
      <c r="C42" s="24">
        <v>716075</v>
      </c>
      <c r="D42" s="24">
        <v>866043</v>
      </c>
      <c r="E42" s="45">
        <f>SUM(E38:E41)</f>
        <v>0</v>
      </c>
      <c r="F42" s="45">
        <f t="shared" ref="F42:J42" si="4">SUM(F38:F41)</f>
        <v>0</v>
      </c>
      <c r="G42" s="45">
        <f t="shared" si="4"/>
        <v>0</v>
      </c>
      <c r="H42" s="45">
        <f t="shared" si="4"/>
        <v>383923</v>
      </c>
      <c r="I42" s="45">
        <f t="shared" si="4"/>
        <v>483922</v>
      </c>
      <c r="J42" s="45">
        <f t="shared" si="4"/>
        <v>583921</v>
      </c>
      <c r="K42" s="45">
        <f>C42+E42+H42</f>
        <v>1099998</v>
      </c>
      <c r="L42" s="45">
        <f>C42+F42+I42</f>
        <v>1199997</v>
      </c>
      <c r="M42" s="45">
        <f>C42+G42+J42</f>
        <v>1299996</v>
      </c>
      <c r="N42" s="47" t="s">
        <v>2</v>
      </c>
      <c r="O42" s="47" t="s">
        <v>2</v>
      </c>
      <c r="P42" s="47" t="s">
        <v>2</v>
      </c>
      <c r="Q42" s="46" t="s">
        <v>2</v>
      </c>
      <c r="R42" s="46" t="s">
        <v>2</v>
      </c>
      <c r="S42" s="46" t="s">
        <v>2</v>
      </c>
    </row>
    <row r="43" spans="1:19" ht="28.5" x14ac:dyDescent="0.25">
      <c r="B43" s="17" t="s">
        <v>106</v>
      </c>
      <c r="C43" s="24"/>
      <c r="D43" s="24"/>
      <c r="E43" s="45" t="s">
        <v>40</v>
      </c>
      <c r="F43" s="45" t="s">
        <v>40</v>
      </c>
      <c r="G43" s="45" t="s">
        <v>40</v>
      </c>
      <c r="H43" s="45" t="s">
        <v>40</v>
      </c>
      <c r="I43" s="45" t="s">
        <v>40</v>
      </c>
      <c r="J43" s="45" t="s">
        <v>40</v>
      </c>
      <c r="K43" s="45">
        <f>C43</f>
        <v>0</v>
      </c>
      <c r="L43" s="45">
        <f>C43</f>
        <v>0</v>
      </c>
      <c r="M43" s="45">
        <f>C43</f>
        <v>0</v>
      </c>
      <c r="N43" s="47" t="s">
        <v>2</v>
      </c>
      <c r="O43" s="47" t="s">
        <v>2</v>
      </c>
      <c r="P43" s="47" t="s">
        <v>2</v>
      </c>
      <c r="Q43" s="46" t="s">
        <v>2</v>
      </c>
      <c r="R43" s="46" t="s">
        <v>2</v>
      </c>
      <c r="S43" s="46" t="s">
        <v>2</v>
      </c>
    </row>
    <row r="44" spans="1:19" x14ac:dyDescent="0.25">
      <c r="B44" s="17" t="s">
        <v>107</v>
      </c>
      <c r="C44" s="45">
        <f>SUM(C38:C41)</f>
        <v>716075</v>
      </c>
      <c r="D44" s="77">
        <f>SUM(D38:D41)</f>
        <v>866043</v>
      </c>
      <c r="E44" s="45">
        <f>E42</f>
        <v>0</v>
      </c>
      <c r="F44" s="45">
        <f t="shared" ref="F44:J44" si="5">F42</f>
        <v>0</v>
      </c>
      <c r="G44" s="45">
        <f t="shared" si="5"/>
        <v>0</v>
      </c>
      <c r="H44" s="45">
        <f t="shared" si="5"/>
        <v>383923</v>
      </c>
      <c r="I44" s="45">
        <f t="shared" si="5"/>
        <v>483922</v>
      </c>
      <c r="J44" s="45">
        <f t="shared" si="5"/>
        <v>583921</v>
      </c>
      <c r="K44" s="47">
        <f>K42+K43</f>
        <v>1099998</v>
      </c>
      <c r="L44" s="47">
        <f t="shared" ref="L44:M44" si="6">L42+L43</f>
        <v>1199997</v>
      </c>
      <c r="M44" s="47">
        <f t="shared" si="6"/>
        <v>1299996</v>
      </c>
      <c r="N44" s="47">
        <f>SUM(N38:N41)</f>
        <v>0</v>
      </c>
      <c r="O44" s="47">
        <f t="shared" ref="O44:P44" si="7">SUM(O38:O41)</f>
        <v>0</v>
      </c>
      <c r="P44" s="47">
        <f t="shared" si="7"/>
        <v>0</v>
      </c>
      <c r="Q44" s="46">
        <f>K44+N44</f>
        <v>1099998</v>
      </c>
      <c r="R44" s="46">
        <f>L44+O44</f>
        <v>1199997</v>
      </c>
      <c r="S44" s="46">
        <f>M44+P44</f>
        <v>1299996</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type="list" allowBlank="1" showInputMessage="1" showErrorMessage="1" sqref="B13">
      <formula1>$U$2:$U$4</formula1>
    </dataValidation>
    <dataValidation type="list" allowBlank="1" showInputMessage="1" showErrorMessage="1" sqref="D19:D22">
      <formula1>$V$2:$V$3</formula1>
    </dataValidation>
    <dataValidation showInputMessage="1" showErrorMessage="1" sqref="E19:E22"/>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7"/>
  <sheetViews>
    <sheetView topLeftCell="F55" zoomScaleNormal="100" workbookViewId="0">
      <selection activeCell="Q67" sqref="Q67"/>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9.28515625" customWidth="1"/>
    <col min="13" max="14" width="9.5703125" customWidth="1"/>
    <col min="15" max="15" width="8.140625" customWidth="1"/>
    <col min="16" max="16" width="10.85546875"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1120</v>
      </c>
      <c r="E5" s="30" t="s">
        <v>51</v>
      </c>
      <c r="F5" s="22"/>
      <c r="H5" s="2"/>
      <c r="I5" s="2"/>
      <c r="J5" s="2"/>
    </row>
    <row r="6" spans="1:23" ht="19.5" customHeight="1" x14ac:dyDescent="0.25">
      <c r="B6" s="30" t="s">
        <v>48</v>
      </c>
      <c r="C6" s="22" t="s">
        <v>205</v>
      </c>
      <c r="E6" s="30" t="s">
        <v>52</v>
      </c>
      <c r="F6" s="22" t="s">
        <v>177</v>
      </c>
      <c r="H6" s="2"/>
      <c r="I6" s="2"/>
      <c r="J6" s="2"/>
    </row>
    <row r="7" spans="1:23" ht="18" customHeight="1" x14ac:dyDescent="0.25">
      <c r="B7" s="30" t="s">
        <v>49</v>
      </c>
      <c r="C7" s="22">
        <v>11001</v>
      </c>
      <c r="H7" s="2"/>
      <c r="I7" s="2"/>
      <c r="J7" s="2"/>
    </row>
    <row r="8" spans="1:23" ht="18" customHeight="1" x14ac:dyDescent="0.25">
      <c r="B8" s="30" t="s">
        <v>50</v>
      </c>
      <c r="C8" s="22" t="s">
        <v>205</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94.5" x14ac:dyDescent="0.3">
      <c r="B13" s="23" t="s">
        <v>17</v>
      </c>
      <c r="C13" s="83" t="s">
        <v>206</v>
      </c>
      <c r="D13" s="83" t="s">
        <v>207</v>
      </c>
      <c r="E13" s="83" t="s">
        <v>208</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15" customHeight="1" x14ac:dyDescent="0.25">
      <c r="B19" s="23"/>
      <c r="C19" s="23"/>
      <c r="D19" s="23"/>
      <c r="E19" s="23"/>
      <c r="F19" s="23"/>
      <c r="G19" s="23"/>
      <c r="H19" s="23"/>
      <c r="I19" s="23"/>
      <c r="J19" s="23"/>
      <c r="K19" s="23"/>
    </row>
    <row r="20" spans="1:11" x14ac:dyDescent="0.25">
      <c r="B20" s="23"/>
      <c r="C20" s="23"/>
      <c r="D20" s="23"/>
      <c r="E20" s="23"/>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ht="27" x14ac:dyDescent="0.25">
      <c r="B38" s="24" t="s">
        <v>209</v>
      </c>
      <c r="C38" s="24">
        <v>6825170.5</v>
      </c>
      <c r="D38" s="24">
        <v>8453258.4000000004</v>
      </c>
      <c r="E38" s="25">
        <v>2388445</v>
      </c>
      <c r="F38" s="25">
        <v>2388445</v>
      </c>
      <c r="G38" s="25">
        <v>2388445</v>
      </c>
      <c r="H38" s="25"/>
      <c r="I38" s="25"/>
      <c r="J38" s="25"/>
      <c r="K38" s="45">
        <f>C38+E38+H38</f>
        <v>9213615.5</v>
      </c>
      <c r="L38" s="110">
        <f>C38+F38+I38</f>
        <v>9213615.5</v>
      </c>
      <c r="M38" s="110">
        <f>C38+G38+J38</f>
        <v>9213615.5</v>
      </c>
      <c r="N38" s="25"/>
      <c r="O38" s="25"/>
      <c r="P38" s="25"/>
      <c r="Q38" s="111">
        <f>K38+N38</f>
        <v>9213615.5</v>
      </c>
      <c r="R38" s="111">
        <f>L38+O38</f>
        <v>9213615.5</v>
      </c>
      <c r="S38" s="111">
        <f>M38+P38</f>
        <v>9213615.5</v>
      </c>
    </row>
    <row r="39" spans="1:19" ht="27" x14ac:dyDescent="0.25">
      <c r="B39" s="24" t="s">
        <v>210</v>
      </c>
      <c r="C39" s="24">
        <v>1421248.8</v>
      </c>
      <c r="D39" s="24">
        <v>665042</v>
      </c>
      <c r="E39" s="25"/>
      <c r="F39" s="25"/>
      <c r="G39" s="25"/>
      <c r="H39" s="25"/>
      <c r="I39" s="25"/>
      <c r="J39" s="25"/>
      <c r="K39" s="77">
        <f t="shared" ref="K39:K60" si="0">C39+E39+H39</f>
        <v>1421248.8</v>
      </c>
      <c r="L39" s="77">
        <f t="shared" ref="L39:L60" si="1">C39+F39+I39</f>
        <v>1421248.8</v>
      </c>
      <c r="M39" s="77">
        <f t="shared" ref="M39:M60" si="2">C39+G39+J39</f>
        <v>1421248.8</v>
      </c>
      <c r="N39" s="25">
        <v>-516619</v>
      </c>
      <c r="O39" s="25">
        <v>-516619</v>
      </c>
      <c r="P39" s="25">
        <v>-516619</v>
      </c>
      <c r="Q39" s="78">
        <f t="shared" ref="Q39:Q60" si="3">K39+N39</f>
        <v>904629.8</v>
      </c>
      <c r="R39" s="78">
        <f t="shared" ref="R39:R60" si="4">L39+O39</f>
        <v>904629.8</v>
      </c>
      <c r="S39" s="78">
        <f t="shared" ref="S39:S60" si="5">M39+P39</f>
        <v>904629.8</v>
      </c>
    </row>
    <row r="40" spans="1:19" ht="40.5" x14ac:dyDescent="0.25">
      <c r="B40" s="24" t="s">
        <v>211</v>
      </c>
      <c r="C40" s="24">
        <v>49558.400000000001</v>
      </c>
      <c r="D40" s="24">
        <v>119427.5</v>
      </c>
      <c r="E40" s="25">
        <v>108440.20000000001</v>
      </c>
      <c r="F40" s="25">
        <v>92077.6</v>
      </c>
      <c r="G40" s="25">
        <v>90854.9</v>
      </c>
      <c r="H40" s="25"/>
      <c r="I40" s="25"/>
      <c r="J40" s="25"/>
      <c r="K40" s="77">
        <f t="shared" si="0"/>
        <v>157998.6</v>
      </c>
      <c r="L40" s="77">
        <f t="shared" si="1"/>
        <v>141636</v>
      </c>
      <c r="M40" s="77">
        <f t="shared" si="2"/>
        <v>140413.29999999999</v>
      </c>
      <c r="N40" s="25"/>
      <c r="O40" s="25"/>
      <c r="P40" s="25"/>
      <c r="Q40" s="78">
        <f t="shared" si="3"/>
        <v>157998.6</v>
      </c>
      <c r="R40" s="78">
        <f t="shared" si="4"/>
        <v>141636</v>
      </c>
      <c r="S40" s="78">
        <f t="shared" si="5"/>
        <v>140413.29999999999</v>
      </c>
    </row>
    <row r="41" spans="1:19" x14ac:dyDescent="0.25">
      <c r="B41" s="24" t="s">
        <v>212</v>
      </c>
      <c r="C41" s="24">
        <v>663823.19999999995</v>
      </c>
      <c r="D41" s="24">
        <v>829720.6</v>
      </c>
      <c r="E41" s="25">
        <v>209662.5</v>
      </c>
      <c r="F41" s="25">
        <v>209662.5</v>
      </c>
      <c r="G41" s="25">
        <v>209662.5</v>
      </c>
      <c r="H41" s="25"/>
      <c r="I41" s="25"/>
      <c r="J41" s="25"/>
      <c r="K41" s="77">
        <f t="shared" si="0"/>
        <v>873485.7</v>
      </c>
      <c r="L41" s="77">
        <f t="shared" si="1"/>
        <v>873485.7</v>
      </c>
      <c r="M41" s="77">
        <f t="shared" si="2"/>
        <v>873485.7</v>
      </c>
      <c r="N41" s="25"/>
      <c r="O41" s="25"/>
      <c r="P41" s="25"/>
      <c r="Q41" s="78">
        <f t="shared" si="3"/>
        <v>873485.7</v>
      </c>
      <c r="R41" s="78">
        <f t="shared" si="4"/>
        <v>873485.7</v>
      </c>
      <c r="S41" s="78">
        <f t="shared" si="5"/>
        <v>873485.7</v>
      </c>
    </row>
    <row r="42" spans="1:19" x14ac:dyDescent="0.25">
      <c r="B42" s="24" t="s">
        <v>213</v>
      </c>
      <c r="C42" s="24">
        <v>87863.2</v>
      </c>
      <c r="D42" s="24">
        <v>50103.199999999997</v>
      </c>
      <c r="E42" s="25"/>
      <c r="F42" s="25"/>
      <c r="G42" s="25"/>
      <c r="H42" s="25"/>
      <c r="I42" s="25"/>
      <c r="J42" s="25"/>
      <c r="K42" s="77">
        <f t="shared" si="0"/>
        <v>87863.2</v>
      </c>
      <c r="L42" s="77">
        <f t="shared" si="1"/>
        <v>87863.2</v>
      </c>
      <c r="M42" s="77">
        <f t="shared" si="2"/>
        <v>87863.2</v>
      </c>
      <c r="N42" s="25">
        <v>-35191.899999999994</v>
      </c>
      <c r="O42" s="25">
        <v>-35191.899999999994</v>
      </c>
      <c r="P42" s="25">
        <v>-35191.899999999994</v>
      </c>
      <c r="Q42" s="78">
        <f t="shared" si="3"/>
        <v>52671.3</v>
      </c>
      <c r="R42" s="78">
        <f t="shared" si="4"/>
        <v>52671.3</v>
      </c>
      <c r="S42" s="78">
        <f t="shared" si="5"/>
        <v>52671.3</v>
      </c>
    </row>
    <row r="43" spans="1:19" x14ac:dyDescent="0.25">
      <c r="B43" s="24" t="s">
        <v>214</v>
      </c>
      <c r="C43" s="24">
        <v>20513.5</v>
      </c>
      <c r="D43" s="24">
        <v>24602</v>
      </c>
      <c r="E43" s="25">
        <v>4088.5</v>
      </c>
      <c r="F43" s="25">
        <v>4088.5</v>
      </c>
      <c r="G43" s="25">
        <v>4088.5</v>
      </c>
      <c r="H43" s="25"/>
      <c r="I43" s="25"/>
      <c r="J43" s="25"/>
      <c r="K43" s="77">
        <f t="shared" si="0"/>
        <v>24602</v>
      </c>
      <c r="L43" s="77">
        <f t="shared" si="1"/>
        <v>24602</v>
      </c>
      <c r="M43" s="77">
        <f t="shared" si="2"/>
        <v>24602</v>
      </c>
      <c r="N43" s="25"/>
      <c r="O43" s="25"/>
      <c r="P43" s="25"/>
      <c r="Q43" s="78">
        <f t="shared" si="3"/>
        <v>24602</v>
      </c>
      <c r="R43" s="78">
        <f t="shared" si="4"/>
        <v>24602</v>
      </c>
      <c r="S43" s="78">
        <f t="shared" si="5"/>
        <v>24602</v>
      </c>
    </row>
    <row r="44" spans="1:19" x14ac:dyDescent="0.25">
      <c r="B44" s="24" t="s">
        <v>215</v>
      </c>
      <c r="C44" s="24">
        <v>2597</v>
      </c>
      <c r="D44" s="24">
        <v>3185</v>
      </c>
      <c r="E44" s="25">
        <v>588</v>
      </c>
      <c r="F44" s="25">
        <v>588</v>
      </c>
      <c r="G44" s="25">
        <v>588</v>
      </c>
      <c r="H44" s="25"/>
      <c r="I44" s="25"/>
      <c r="J44" s="25"/>
      <c r="K44" s="77">
        <f t="shared" si="0"/>
        <v>3185</v>
      </c>
      <c r="L44" s="77">
        <f t="shared" si="1"/>
        <v>3185</v>
      </c>
      <c r="M44" s="77">
        <f t="shared" si="2"/>
        <v>3185</v>
      </c>
      <c r="N44" s="25"/>
      <c r="O44" s="25"/>
      <c r="P44" s="25"/>
      <c r="Q44" s="78">
        <f t="shared" si="3"/>
        <v>3185</v>
      </c>
      <c r="R44" s="78">
        <f t="shared" si="4"/>
        <v>3185</v>
      </c>
      <c r="S44" s="78">
        <f t="shared" si="5"/>
        <v>3185</v>
      </c>
    </row>
    <row r="45" spans="1:19" x14ac:dyDescent="0.25">
      <c r="B45" s="24" t="s">
        <v>216</v>
      </c>
      <c r="C45" s="24">
        <v>5966</v>
      </c>
      <c r="D45" s="24">
        <v>10590</v>
      </c>
      <c r="E45" s="25">
        <v>4734</v>
      </c>
      <c r="F45" s="25">
        <v>4734</v>
      </c>
      <c r="G45" s="25">
        <v>4734</v>
      </c>
      <c r="H45" s="25"/>
      <c r="I45" s="25"/>
      <c r="J45" s="25"/>
      <c r="K45" s="77">
        <f t="shared" si="0"/>
        <v>10700</v>
      </c>
      <c r="L45" s="77">
        <f t="shared" si="1"/>
        <v>10700</v>
      </c>
      <c r="M45" s="77">
        <f t="shared" si="2"/>
        <v>10700</v>
      </c>
      <c r="N45" s="25"/>
      <c r="O45" s="25"/>
      <c r="P45" s="25"/>
      <c r="Q45" s="78">
        <f t="shared" si="3"/>
        <v>10700</v>
      </c>
      <c r="R45" s="78">
        <f t="shared" si="4"/>
        <v>10700</v>
      </c>
      <c r="S45" s="78">
        <f t="shared" si="5"/>
        <v>10700</v>
      </c>
    </row>
    <row r="46" spans="1:19" ht="27" x14ac:dyDescent="0.25">
      <c r="B46" s="24" t="s">
        <v>217</v>
      </c>
      <c r="C46" s="24">
        <v>3029.9</v>
      </c>
      <c r="D46" s="24">
        <v>9716</v>
      </c>
      <c r="E46" s="25">
        <v>6695.9</v>
      </c>
      <c r="F46" s="25">
        <v>6695.9</v>
      </c>
      <c r="G46" s="25">
        <v>6695.9</v>
      </c>
      <c r="H46" s="25"/>
      <c r="I46" s="25"/>
      <c r="J46" s="25"/>
      <c r="K46" s="77">
        <f t="shared" si="0"/>
        <v>9725.7999999999993</v>
      </c>
      <c r="L46" s="77">
        <f t="shared" si="1"/>
        <v>9725.7999999999993</v>
      </c>
      <c r="M46" s="77">
        <f t="shared" si="2"/>
        <v>9725.7999999999993</v>
      </c>
      <c r="N46" s="25"/>
      <c r="O46" s="25"/>
      <c r="P46" s="25"/>
      <c r="Q46" s="78">
        <f t="shared" si="3"/>
        <v>9725.7999999999993</v>
      </c>
      <c r="R46" s="78">
        <f t="shared" si="4"/>
        <v>9725.7999999999993</v>
      </c>
      <c r="S46" s="78">
        <f t="shared" si="5"/>
        <v>9725.7999999999993</v>
      </c>
    </row>
    <row r="47" spans="1:19" x14ac:dyDescent="0.25">
      <c r="B47" s="24" t="s">
        <v>218</v>
      </c>
      <c r="C47" s="24">
        <v>10120.299999999999</v>
      </c>
      <c r="D47" s="24">
        <v>1044</v>
      </c>
      <c r="E47" s="25"/>
      <c r="F47" s="25"/>
      <c r="G47" s="25"/>
      <c r="H47" s="25"/>
      <c r="I47" s="25"/>
      <c r="J47" s="25"/>
      <c r="K47" s="77">
        <f t="shared" si="0"/>
        <v>10120.299999999999</v>
      </c>
      <c r="L47" s="77">
        <f t="shared" si="1"/>
        <v>10120.299999999999</v>
      </c>
      <c r="M47" s="77">
        <f t="shared" si="2"/>
        <v>10120.299999999999</v>
      </c>
      <c r="N47" s="25">
        <v>-2717.2999999999993</v>
      </c>
      <c r="O47" s="25">
        <v>-2717.2999999999993</v>
      </c>
      <c r="P47" s="25">
        <v>-2717.2999999999993</v>
      </c>
      <c r="Q47" s="78">
        <f t="shared" si="3"/>
        <v>7403</v>
      </c>
      <c r="R47" s="78">
        <f t="shared" si="4"/>
        <v>7403</v>
      </c>
      <c r="S47" s="78">
        <f t="shared" si="5"/>
        <v>7403</v>
      </c>
    </row>
    <row r="48" spans="1:19" x14ac:dyDescent="0.25">
      <c r="B48" s="24" t="s">
        <v>170</v>
      </c>
      <c r="C48" s="24">
        <v>4308.5</v>
      </c>
      <c r="D48" s="24">
        <v>9716.4</v>
      </c>
      <c r="E48" s="25">
        <v>5407.9</v>
      </c>
      <c r="F48" s="25">
        <v>5407.9</v>
      </c>
      <c r="G48" s="25">
        <v>5407.9</v>
      </c>
      <c r="H48" s="25"/>
      <c r="I48" s="25"/>
      <c r="J48" s="25"/>
      <c r="K48" s="77">
        <f t="shared" si="0"/>
        <v>9716.4</v>
      </c>
      <c r="L48" s="77">
        <f t="shared" si="1"/>
        <v>9716.4</v>
      </c>
      <c r="M48" s="77">
        <f t="shared" si="2"/>
        <v>9716.4</v>
      </c>
      <c r="N48" s="25"/>
      <c r="O48" s="25"/>
      <c r="P48" s="25"/>
      <c r="Q48" s="78">
        <f t="shared" si="3"/>
        <v>9716.4</v>
      </c>
      <c r="R48" s="78">
        <f t="shared" si="4"/>
        <v>9716.4</v>
      </c>
      <c r="S48" s="78">
        <f t="shared" si="5"/>
        <v>9716.4</v>
      </c>
    </row>
    <row r="49" spans="2:19" ht="27" x14ac:dyDescent="0.25">
      <c r="B49" s="24" t="s">
        <v>219</v>
      </c>
      <c r="C49" s="24">
        <v>1100577.5</v>
      </c>
      <c r="D49" s="24">
        <v>1357800</v>
      </c>
      <c r="E49" s="25">
        <v>257222.5</v>
      </c>
      <c r="F49" s="25">
        <v>257222.5</v>
      </c>
      <c r="G49" s="25">
        <v>257222.5</v>
      </c>
      <c r="H49" s="25"/>
      <c r="I49" s="25"/>
      <c r="J49" s="25"/>
      <c r="K49" s="77">
        <f t="shared" si="0"/>
        <v>1357800</v>
      </c>
      <c r="L49" s="77">
        <f t="shared" si="1"/>
        <v>1357800</v>
      </c>
      <c r="M49" s="77">
        <f t="shared" si="2"/>
        <v>1357800</v>
      </c>
      <c r="N49" s="25"/>
      <c r="O49" s="25"/>
      <c r="P49" s="25"/>
      <c r="Q49" s="78">
        <f t="shared" si="3"/>
        <v>1357800</v>
      </c>
      <c r="R49" s="78">
        <f t="shared" si="4"/>
        <v>1357800</v>
      </c>
      <c r="S49" s="78">
        <f t="shared" si="5"/>
        <v>1357800</v>
      </c>
    </row>
    <row r="50" spans="2:19" x14ac:dyDescent="0.25">
      <c r="B50" s="24" t="s">
        <v>220</v>
      </c>
      <c r="C50" s="24">
        <v>1168.8</v>
      </c>
      <c r="D50" s="24"/>
      <c r="E50" s="25"/>
      <c r="F50" s="25"/>
      <c r="G50" s="25"/>
      <c r="H50" s="25"/>
      <c r="I50" s="25"/>
      <c r="J50" s="25"/>
      <c r="K50" s="77">
        <f t="shared" si="0"/>
        <v>1168.8</v>
      </c>
      <c r="L50" s="77">
        <f t="shared" si="1"/>
        <v>1168.8</v>
      </c>
      <c r="M50" s="77">
        <f t="shared" si="2"/>
        <v>1168.8</v>
      </c>
      <c r="N50" s="25">
        <v>-1168.8</v>
      </c>
      <c r="O50" s="25">
        <v>-1168.8</v>
      </c>
      <c r="P50" s="25">
        <v>-1168.8</v>
      </c>
      <c r="Q50" s="78">
        <f t="shared" si="3"/>
        <v>0</v>
      </c>
      <c r="R50" s="78">
        <f t="shared" si="4"/>
        <v>0</v>
      </c>
      <c r="S50" s="78">
        <f t="shared" si="5"/>
        <v>0</v>
      </c>
    </row>
    <row r="51" spans="2:19" x14ac:dyDescent="0.25">
      <c r="B51" s="24" t="s">
        <v>221</v>
      </c>
      <c r="C51" s="24">
        <v>22497.4</v>
      </c>
      <c r="D51" s="24">
        <v>3104.1</v>
      </c>
      <c r="E51" s="25"/>
      <c r="F51" s="25"/>
      <c r="G51" s="25"/>
      <c r="H51" s="25"/>
      <c r="I51" s="25"/>
      <c r="J51" s="25"/>
      <c r="K51" s="77">
        <f t="shared" si="0"/>
        <v>22497.4</v>
      </c>
      <c r="L51" s="77">
        <f t="shared" si="1"/>
        <v>22497.4</v>
      </c>
      <c r="M51" s="77">
        <f t="shared" si="2"/>
        <v>22497.4</v>
      </c>
      <c r="N51" s="25">
        <v>-19393.300000000003</v>
      </c>
      <c r="O51" s="25">
        <v>-19393.300000000003</v>
      </c>
      <c r="P51" s="25">
        <v>-19393.300000000003</v>
      </c>
      <c r="Q51" s="78">
        <f t="shared" si="3"/>
        <v>3104.0999999999985</v>
      </c>
      <c r="R51" s="78">
        <f t="shared" si="4"/>
        <v>3104.0999999999985</v>
      </c>
      <c r="S51" s="78">
        <f t="shared" si="5"/>
        <v>3104.0999999999985</v>
      </c>
    </row>
    <row r="52" spans="2:19" ht="27" x14ac:dyDescent="0.25">
      <c r="B52" s="24" t="s">
        <v>222</v>
      </c>
      <c r="C52" s="24">
        <v>69000</v>
      </c>
      <c r="D52" s="24">
        <v>81000</v>
      </c>
      <c r="E52" s="25">
        <v>12000</v>
      </c>
      <c r="F52" s="25">
        <v>12000</v>
      </c>
      <c r="G52" s="25">
        <v>12000</v>
      </c>
      <c r="H52" s="25"/>
      <c r="I52" s="25"/>
      <c r="J52" s="25"/>
      <c r="K52" s="77">
        <f t="shared" si="0"/>
        <v>81000</v>
      </c>
      <c r="L52" s="77">
        <f t="shared" si="1"/>
        <v>81000</v>
      </c>
      <c r="M52" s="77">
        <f t="shared" si="2"/>
        <v>81000</v>
      </c>
      <c r="N52" s="25"/>
      <c r="O52" s="25"/>
      <c r="P52" s="25"/>
      <c r="Q52" s="78">
        <f t="shared" si="3"/>
        <v>81000</v>
      </c>
      <c r="R52" s="78">
        <f t="shared" si="4"/>
        <v>81000</v>
      </c>
      <c r="S52" s="78">
        <f t="shared" si="5"/>
        <v>81000</v>
      </c>
    </row>
    <row r="53" spans="2:19" ht="27" x14ac:dyDescent="0.25">
      <c r="B53" s="24" t="s">
        <v>223</v>
      </c>
      <c r="C53" s="24">
        <v>24192.5</v>
      </c>
      <c r="D53" s="24">
        <v>29690</v>
      </c>
      <c r="E53" s="25">
        <v>5497.5</v>
      </c>
      <c r="F53" s="25">
        <v>5497.5</v>
      </c>
      <c r="G53" s="25">
        <v>5497.5</v>
      </c>
      <c r="H53" s="25"/>
      <c r="I53" s="25"/>
      <c r="J53" s="25"/>
      <c r="K53" s="77">
        <f t="shared" si="0"/>
        <v>29690</v>
      </c>
      <c r="L53" s="77">
        <f t="shared" si="1"/>
        <v>29690</v>
      </c>
      <c r="M53" s="77">
        <f t="shared" si="2"/>
        <v>29690</v>
      </c>
      <c r="N53" s="25"/>
      <c r="O53" s="25"/>
      <c r="P53" s="25"/>
      <c r="Q53" s="78">
        <f t="shared" si="3"/>
        <v>29690</v>
      </c>
      <c r="R53" s="78">
        <f t="shared" si="4"/>
        <v>29690</v>
      </c>
      <c r="S53" s="78">
        <f t="shared" si="5"/>
        <v>29690</v>
      </c>
    </row>
    <row r="54" spans="2:19" x14ac:dyDescent="0.25">
      <c r="B54" s="24" t="s">
        <v>224</v>
      </c>
      <c r="C54" s="24">
        <v>154987.70000000001</v>
      </c>
      <c r="D54" s="24">
        <v>133487.4</v>
      </c>
      <c r="E54" s="25"/>
      <c r="F54" s="25"/>
      <c r="G54" s="25"/>
      <c r="H54" s="25"/>
      <c r="I54" s="25"/>
      <c r="J54" s="25"/>
      <c r="K54" s="77">
        <f t="shared" si="0"/>
        <v>154987.70000000001</v>
      </c>
      <c r="L54" s="77">
        <f t="shared" si="1"/>
        <v>154987.70000000001</v>
      </c>
      <c r="M54" s="77">
        <f t="shared" si="2"/>
        <v>154987.70000000001</v>
      </c>
      <c r="N54" s="25">
        <v>-21500.700000000012</v>
      </c>
      <c r="O54" s="25">
        <v>-21500.700000000012</v>
      </c>
      <c r="P54" s="25">
        <v>-21500.700000000012</v>
      </c>
      <c r="Q54" s="78">
        <f t="shared" si="3"/>
        <v>133487</v>
      </c>
      <c r="R54" s="78">
        <f t="shared" si="4"/>
        <v>133487</v>
      </c>
      <c r="S54" s="78">
        <f t="shared" si="5"/>
        <v>133487</v>
      </c>
    </row>
    <row r="55" spans="2:19" x14ac:dyDescent="0.25">
      <c r="B55" s="24" t="s">
        <v>225</v>
      </c>
      <c r="C55" s="24">
        <v>107098</v>
      </c>
      <c r="D55" s="24">
        <v>129478.39999999999</v>
      </c>
      <c r="E55" s="25">
        <v>3914.8000000000029</v>
      </c>
      <c r="F55" s="25">
        <v>3914.8000000000029</v>
      </c>
      <c r="G55" s="25">
        <v>3914.8000000000029</v>
      </c>
      <c r="H55" s="25"/>
      <c r="I55" s="25"/>
      <c r="J55" s="25"/>
      <c r="K55" s="77">
        <f t="shared" si="0"/>
        <v>111012.8</v>
      </c>
      <c r="L55" s="77">
        <f t="shared" si="1"/>
        <v>111012.8</v>
      </c>
      <c r="M55" s="77">
        <f t="shared" si="2"/>
        <v>111012.8</v>
      </c>
      <c r="N55" s="25"/>
      <c r="O55" s="25"/>
      <c r="P55" s="25"/>
      <c r="Q55" s="78">
        <f t="shared" si="3"/>
        <v>111012.8</v>
      </c>
      <c r="R55" s="78">
        <f t="shared" si="4"/>
        <v>111012.8</v>
      </c>
      <c r="S55" s="78">
        <f t="shared" si="5"/>
        <v>111012.8</v>
      </c>
    </row>
    <row r="56" spans="2:19" ht="27" x14ac:dyDescent="0.25">
      <c r="B56" s="24" t="s">
        <v>226</v>
      </c>
      <c r="C56" s="24">
        <v>51177.5</v>
      </c>
      <c r="D56" s="24">
        <v>134347.9</v>
      </c>
      <c r="E56" s="25">
        <v>83170.399999999994</v>
      </c>
      <c r="F56" s="25">
        <v>83170.399999999994</v>
      </c>
      <c r="G56" s="25">
        <v>83170.399999999994</v>
      </c>
      <c r="H56" s="25"/>
      <c r="I56" s="25"/>
      <c r="J56" s="25"/>
      <c r="K56" s="77">
        <f t="shared" si="0"/>
        <v>134347.9</v>
      </c>
      <c r="L56" s="77">
        <f t="shared" si="1"/>
        <v>134347.9</v>
      </c>
      <c r="M56" s="77">
        <f t="shared" si="2"/>
        <v>134347.9</v>
      </c>
      <c r="N56" s="25"/>
      <c r="O56" s="25"/>
      <c r="P56" s="25"/>
      <c r="Q56" s="78">
        <f t="shared" si="3"/>
        <v>134347.9</v>
      </c>
      <c r="R56" s="78">
        <f t="shared" si="4"/>
        <v>134347.9</v>
      </c>
      <c r="S56" s="78">
        <f t="shared" si="5"/>
        <v>134347.9</v>
      </c>
    </row>
    <row r="57" spans="2:19" x14ac:dyDescent="0.25">
      <c r="B57" s="24" t="s">
        <v>227</v>
      </c>
      <c r="C57" s="24">
        <v>16233</v>
      </c>
      <c r="D57" s="24">
        <v>10477.9</v>
      </c>
      <c r="E57" s="25"/>
      <c r="F57" s="25"/>
      <c r="G57" s="25"/>
      <c r="H57" s="25"/>
      <c r="I57" s="25"/>
      <c r="J57" s="25"/>
      <c r="K57" s="77">
        <f t="shared" si="0"/>
        <v>16233</v>
      </c>
      <c r="L57" s="77">
        <f t="shared" si="1"/>
        <v>16233</v>
      </c>
      <c r="M57" s="77">
        <f t="shared" si="2"/>
        <v>16233</v>
      </c>
      <c r="N57" s="25">
        <v>-5755.1</v>
      </c>
      <c r="O57" s="25">
        <v>-5755.1</v>
      </c>
      <c r="P57" s="25">
        <v>-5755.1</v>
      </c>
      <c r="Q57" s="78">
        <f t="shared" si="3"/>
        <v>10477.9</v>
      </c>
      <c r="R57" s="78">
        <f t="shared" si="4"/>
        <v>10477.9</v>
      </c>
      <c r="S57" s="78">
        <f t="shared" si="5"/>
        <v>10477.9</v>
      </c>
    </row>
    <row r="58" spans="2:19" x14ac:dyDescent="0.25">
      <c r="B58" s="24" t="s">
        <v>228</v>
      </c>
      <c r="C58" s="24">
        <v>140086.39999999999</v>
      </c>
      <c r="D58" s="24">
        <v>89452.6</v>
      </c>
      <c r="E58" s="25"/>
      <c r="F58" s="25"/>
      <c r="G58" s="25"/>
      <c r="H58" s="25"/>
      <c r="I58" s="25"/>
      <c r="J58" s="25"/>
      <c r="K58" s="77">
        <f t="shared" si="0"/>
        <v>140086.39999999999</v>
      </c>
      <c r="L58" s="77">
        <f t="shared" si="1"/>
        <v>140086.39999999999</v>
      </c>
      <c r="M58" s="77">
        <f t="shared" si="2"/>
        <v>140086.39999999999</v>
      </c>
      <c r="N58" s="25">
        <v>-50633.799999999988</v>
      </c>
      <c r="O58" s="25">
        <v>-50633.799999999988</v>
      </c>
      <c r="P58" s="25">
        <v>-50633.799999999988</v>
      </c>
      <c r="Q58" s="78">
        <f t="shared" si="3"/>
        <v>89452.6</v>
      </c>
      <c r="R58" s="78">
        <f t="shared" si="4"/>
        <v>89452.6</v>
      </c>
      <c r="S58" s="78">
        <f t="shared" si="5"/>
        <v>89452.6</v>
      </c>
    </row>
    <row r="59" spans="2:19" x14ac:dyDescent="0.25">
      <c r="B59" s="24" t="s">
        <v>229</v>
      </c>
      <c r="C59" s="24">
        <v>14162.7</v>
      </c>
      <c r="D59" s="24">
        <v>16271.7</v>
      </c>
      <c r="E59" s="25">
        <v>2109</v>
      </c>
      <c r="F59" s="25">
        <v>2109</v>
      </c>
      <c r="G59" s="25">
        <v>2109</v>
      </c>
      <c r="H59" s="25"/>
      <c r="I59" s="25"/>
      <c r="J59" s="25"/>
      <c r="K59" s="77">
        <f t="shared" si="0"/>
        <v>16271.7</v>
      </c>
      <c r="L59" s="77">
        <f t="shared" si="1"/>
        <v>16271.7</v>
      </c>
      <c r="M59" s="77">
        <f t="shared" si="2"/>
        <v>16271.7</v>
      </c>
      <c r="N59" s="25"/>
      <c r="O59" s="25"/>
      <c r="P59" s="25"/>
      <c r="Q59" s="78">
        <f t="shared" si="3"/>
        <v>16271.7</v>
      </c>
      <c r="R59" s="78">
        <f t="shared" si="4"/>
        <v>16271.7</v>
      </c>
      <c r="S59" s="78">
        <f t="shared" si="5"/>
        <v>16271.7</v>
      </c>
    </row>
    <row r="60" spans="2:19" x14ac:dyDescent="0.25">
      <c r="B60" s="24" t="s">
        <v>230</v>
      </c>
      <c r="C60" s="24">
        <v>0</v>
      </c>
      <c r="D60" s="24">
        <v>1500</v>
      </c>
      <c r="E60" s="25">
        <v>1500</v>
      </c>
      <c r="F60" s="25">
        <v>1500</v>
      </c>
      <c r="G60" s="25">
        <v>1500</v>
      </c>
      <c r="H60" s="25"/>
      <c r="I60" s="25"/>
      <c r="J60" s="25"/>
      <c r="K60" s="77">
        <f t="shared" si="0"/>
        <v>1500</v>
      </c>
      <c r="L60" s="77">
        <f t="shared" si="1"/>
        <v>1500</v>
      </c>
      <c r="M60" s="77">
        <f t="shared" si="2"/>
        <v>1500</v>
      </c>
      <c r="N60" s="25"/>
      <c r="O60" s="25"/>
      <c r="P60" s="25"/>
      <c r="Q60" s="78">
        <f t="shared" si="3"/>
        <v>1500</v>
      </c>
      <c r="R60" s="78">
        <f t="shared" si="4"/>
        <v>1500</v>
      </c>
      <c r="S60" s="78">
        <f t="shared" si="5"/>
        <v>1500</v>
      </c>
    </row>
    <row r="61" spans="2:19" x14ac:dyDescent="0.25">
      <c r="B61" s="24"/>
      <c r="C61" s="24"/>
      <c r="D61" s="24"/>
      <c r="E61" s="25"/>
      <c r="F61" s="25"/>
      <c r="G61" s="25"/>
      <c r="H61" s="25"/>
      <c r="I61" s="25"/>
      <c r="J61" s="25"/>
      <c r="K61" s="77"/>
      <c r="L61" s="77"/>
      <c r="M61" s="77"/>
      <c r="N61" s="25"/>
      <c r="O61" s="25"/>
      <c r="P61" s="25"/>
      <c r="Q61" s="78"/>
      <c r="R61" s="78"/>
      <c r="S61" s="78"/>
    </row>
    <row r="62" spans="2:19" x14ac:dyDescent="0.25">
      <c r="B62" s="24"/>
      <c r="C62" s="24"/>
      <c r="D62" s="24"/>
      <c r="E62" s="25"/>
      <c r="F62" s="25"/>
      <c r="G62" s="25"/>
      <c r="H62" s="25"/>
      <c r="I62" s="25"/>
      <c r="J62" s="25"/>
      <c r="K62" s="67">
        <f t="shared" ref="K62:K64" si="6">C62+E62+H62</f>
        <v>0</v>
      </c>
      <c r="L62" s="67">
        <f t="shared" ref="L62:L64" si="7">C62+F62+I62</f>
        <v>0</v>
      </c>
      <c r="M62" s="67">
        <f t="shared" ref="M62:M64" si="8">C62+G62+J62</f>
        <v>0</v>
      </c>
      <c r="N62" s="25"/>
      <c r="O62" s="25"/>
      <c r="P62" s="25"/>
      <c r="Q62" s="46">
        <f t="shared" ref="Q62:S64" si="9">K62+N62</f>
        <v>0</v>
      </c>
      <c r="R62" s="46">
        <f t="shared" si="9"/>
        <v>0</v>
      </c>
      <c r="S62" s="46">
        <f t="shared" si="9"/>
        <v>0</v>
      </c>
    </row>
    <row r="63" spans="2:19" x14ac:dyDescent="0.25">
      <c r="B63" s="24"/>
      <c r="C63" s="24"/>
      <c r="D63" s="24"/>
      <c r="E63" s="25"/>
      <c r="F63" s="25"/>
      <c r="G63" s="25"/>
      <c r="H63" s="25"/>
      <c r="I63" s="25"/>
      <c r="J63" s="25"/>
      <c r="K63" s="67">
        <f t="shared" si="6"/>
        <v>0</v>
      </c>
      <c r="L63" s="67">
        <f t="shared" si="7"/>
        <v>0</v>
      </c>
      <c r="M63" s="67">
        <f t="shared" si="8"/>
        <v>0</v>
      </c>
      <c r="N63" s="25"/>
      <c r="O63" s="25"/>
      <c r="P63" s="25"/>
      <c r="Q63" s="46">
        <f t="shared" si="9"/>
        <v>0</v>
      </c>
      <c r="R63" s="46">
        <f t="shared" si="9"/>
        <v>0</v>
      </c>
      <c r="S63" s="46">
        <f t="shared" si="9"/>
        <v>0</v>
      </c>
    </row>
    <row r="64" spans="2:19" x14ac:dyDescent="0.25">
      <c r="B64" s="24"/>
      <c r="C64" s="24"/>
      <c r="D64" s="24"/>
      <c r="E64" s="25"/>
      <c r="F64" s="25"/>
      <c r="G64" s="25"/>
      <c r="H64" s="25"/>
      <c r="I64" s="25"/>
      <c r="J64" s="25"/>
      <c r="K64" s="67">
        <f t="shared" si="6"/>
        <v>0</v>
      </c>
      <c r="L64" s="67">
        <f t="shared" si="7"/>
        <v>0</v>
      </c>
      <c r="M64" s="67">
        <f t="shared" si="8"/>
        <v>0</v>
      </c>
      <c r="N64" s="25"/>
      <c r="O64" s="25"/>
      <c r="P64" s="25"/>
      <c r="Q64" s="46">
        <f t="shared" si="9"/>
        <v>0</v>
      </c>
      <c r="R64" s="46">
        <f t="shared" si="9"/>
        <v>0</v>
      </c>
      <c r="S64" s="46">
        <f t="shared" si="9"/>
        <v>0</v>
      </c>
    </row>
    <row r="65" spans="2:19" ht="28.5" x14ac:dyDescent="0.25">
      <c r="B65" s="17" t="s">
        <v>105</v>
      </c>
      <c r="C65" s="24">
        <v>10795380.800000001</v>
      </c>
      <c r="D65" s="24">
        <v>12163015.1</v>
      </c>
      <c r="E65" s="45">
        <f t="shared" ref="E65:J65" si="10">SUM(E38:E64)</f>
        <v>3093476.1999999997</v>
      </c>
      <c r="F65" s="45">
        <f t="shared" si="10"/>
        <v>3077113.5999999996</v>
      </c>
      <c r="G65" s="45">
        <f t="shared" si="10"/>
        <v>3075890.8999999994</v>
      </c>
      <c r="H65" s="45">
        <f t="shared" si="10"/>
        <v>0</v>
      </c>
      <c r="I65" s="45">
        <f t="shared" si="10"/>
        <v>0</v>
      </c>
      <c r="J65" s="45">
        <f t="shared" si="10"/>
        <v>0</v>
      </c>
      <c r="K65" s="45">
        <f>C65+E65+H65</f>
        <v>13888857</v>
      </c>
      <c r="L65" s="45">
        <f>C65+F65+I65</f>
        <v>13872494.4</v>
      </c>
      <c r="M65" s="45">
        <f>C65+G65+J65</f>
        <v>13871271.699999999</v>
      </c>
      <c r="N65" s="47" t="s">
        <v>2</v>
      </c>
      <c r="O65" s="47" t="s">
        <v>2</v>
      </c>
      <c r="P65" s="47" t="s">
        <v>2</v>
      </c>
      <c r="Q65" s="46" t="s">
        <v>2</v>
      </c>
      <c r="R65" s="46" t="s">
        <v>2</v>
      </c>
      <c r="S65" s="46" t="s">
        <v>2</v>
      </c>
    </row>
    <row r="66" spans="2:19" ht="28.5" x14ac:dyDescent="0.25">
      <c r="B66" s="17" t="s">
        <v>106</v>
      </c>
      <c r="C66" s="24"/>
      <c r="D66" s="24"/>
      <c r="E66" s="45" t="s">
        <v>40</v>
      </c>
      <c r="F66" s="45" t="s">
        <v>40</v>
      </c>
      <c r="G66" s="45" t="s">
        <v>40</v>
      </c>
      <c r="H66" s="45" t="s">
        <v>40</v>
      </c>
      <c r="I66" s="45" t="s">
        <v>40</v>
      </c>
      <c r="J66" s="45" t="s">
        <v>40</v>
      </c>
      <c r="K66" s="45">
        <f>C66</f>
        <v>0</v>
      </c>
      <c r="L66" s="45">
        <f>C66</f>
        <v>0</v>
      </c>
      <c r="M66" s="45">
        <f>C66</f>
        <v>0</v>
      </c>
      <c r="N66" s="47" t="s">
        <v>2</v>
      </c>
      <c r="O66" s="47" t="s">
        <v>2</v>
      </c>
      <c r="P66" s="47" t="s">
        <v>2</v>
      </c>
      <c r="Q66" s="46" t="s">
        <v>2</v>
      </c>
      <c r="R66" s="46" t="s">
        <v>2</v>
      </c>
      <c r="S66" s="46" t="s">
        <v>2</v>
      </c>
    </row>
    <row r="67" spans="2:19" x14ac:dyDescent="0.25">
      <c r="B67" s="17" t="s">
        <v>107</v>
      </c>
      <c r="C67" s="45">
        <f>SUM(C38:C64)</f>
        <v>10795380.800000001</v>
      </c>
      <c r="D67" s="45">
        <f>SUM(D38:D64)</f>
        <v>12163015.1</v>
      </c>
      <c r="E67" s="45">
        <f>E65</f>
        <v>3093476.1999999997</v>
      </c>
      <c r="F67" s="45">
        <f t="shared" ref="F67:J67" si="11">F65</f>
        <v>3077113.5999999996</v>
      </c>
      <c r="G67" s="45">
        <f t="shared" si="11"/>
        <v>3075890.8999999994</v>
      </c>
      <c r="H67" s="45">
        <f t="shared" si="11"/>
        <v>0</v>
      </c>
      <c r="I67" s="45">
        <f t="shared" si="11"/>
        <v>0</v>
      </c>
      <c r="J67" s="45">
        <f t="shared" si="11"/>
        <v>0</v>
      </c>
      <c r="K67" s="47">
        <f>K65+K66</f>
        <v>13888857</v>
      </c>
      <c r="L67" s="47">
        <f t="shared" ref="L67:M67" si="12">L65+L66</f>
        <v>13872494.4</v>
      </c>
      <c r="M67" s="47">
        <f t="shared" si="12"/>
        <v>13871271.699999999</v>
      </c>
      <c r="N67" s="47">
        <f>SUM(N38:N64)</f>
        <v>-652979.90000000014</v>
      </c>
      <c r="O67" s="47">
        <f t="shared" ref="O67:P67" si="13">SUM(O38:O64)</f>
        <v>-652979.90000000014</v>
      </c>
      <c r="P67" s="47">
        <f t="shared" si="13"/>
        <v>-652979.90000000014</v>
      </c>
      <c r="Q67" s="46">
        <f>K67+N67</f>
        <v>13235877.1</v>
      </c>
      <c r="R67" s="46">
        <f>L67+O67</f>
        <v>13219514.5</v>
      </c>
      <c r="S67" s="46">
        <f>M67+P67</f>
        <v>13218291.799999999</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showInputMessage="1" showErrorMessage="1" sqref="E19:E22"/>
    <dataValidation type="list" allowBlank="1" showInputMessage="1" showErrorMessage="1" sqref="D19:D22">
      <formula1>$V$2:$V$3</formula1>
    </dataValidation>
    <dataValidation type="list" allowBlank="1" showInputMessage="1" showErrorMessage="1" sqref="B13">
      <formula1>$U$2:$U$4</formula1>
    </dataValidation>
    <dataValidation type="whole" operator="lessThan" allowBlank="1" showInputMessage="1" showErrorMessage="1" sqref="N38:P64">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zoomScaleNormal="100" workbookViewId="0">
      <selection activeCell="D13" sqref="D13"/>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12.7109375" customWidth="1"/>
    <col min="13" max="13" width="13.85546875"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1120</v>
      </c>
      <c r="E5" s="30" t="s">
        <v>51</v>
      </c>
      <c r="F5" s="22"/>
      <c r="H5" s="2"/>
      <c r="I5" s="2"/>
      <c r="J5" s="2"/>
    </row>
    <row r="6" spans="1:23" ht="19.5" customHeight="1" x14ac:dyDescent="0.25">
      <c r="B6" s="30" t="s">
        <v>48</v>
      </c>
      <c r="C6" s="22" t="s">
        <v>205</v>
      </c>
      <c r="E6" s="30" t="s">
        <v>52</v>
      </c>
      <c r="F6" s="22" t="s">
        <v>177</v>
      </c>
      <c r="H6" s="2"/>
      <c r="I6" s="2"/>
      <c r="J6" s="2"/>
    </row>
    <row r="7" spans="1:23" ht="18" customHeight="1" x14ac:dyDescent="0.25">
      <c r="B7" s="30" t="s">
        <v>49</v>
      </c>
      <c r="C7" s="22">
        <v>11002</v>
      </c>
      <c r="H7" s="2"/>
      <c r="I7" s="2"/>
      <c r="J7" s="2"/>
    </row>
    <row r="8" spans="1:23" ht="18" customHeight="1" x14ac:dyDescent="0.25">
      <c r="B8" s="30" t="s">
        <v>50</v>
      </c>
      <c r="C8" s="22" t="s">
        <v>231</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81" x14ac:dyDescent="0.3">
      <c r="B13" s="23" t="s">
        <v>17</v>
      </c>
      <c r="C13" s="83" t="s">
        <v>232</v>
      </c>
      <c r="D13" s="83" t="s">
        <v>233</v>
      </c>
      <c r="E13" s="83" t="s">
        <v>234</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15" customHeight="1" x14ac:dyDescent="0.25">
      <c r="B19" s="23"/>
      <c r="C19" s="23"/>
      <c r="D19" s="23"/>
      <c r="E19" s="23"/>
      <c r="F19" s="23"/>
      <c r="G19" s="23"/>
      <c r="H19" s="23"/>
      <c r="I19" s="23"/>
      <c r="J19" s="23"/>
      <c r="K19" s="23"/>
    </row>
    <row r="20" spans="1:11" x14ac:dyDescent="0.25">
      <c r="B20" s="23"/>
      <c r="C20" s="23"/>
      <c r="D20" s="23"/>
      <c r="E20" s="23"/>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c r="K32">
        <v>1</v>
      </c>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x14ac:dyDescent="0.25">
      <c r="B38" s="24" t="s">
        <v>235</v>
      </c>
      <c r="C38" s="24">
        <v>388206.41</v>
      </c>
      <c r="D38" s="24">
        <v>605542</v>
      </c>
      <c r="E38" s="25">
        <v>217335.59000000003</v>
      </c>
      <c r="F38" s="25">
        <v>217335.59000000003</v>
      </c>
      <c r="G38" s="25">
        <v>217335.59000000003</v>
      </c>
      <c r="H38" s="25"/>
      <c r="I38" s="25"/>
      <c r="J38" s="25"/>
      <c r="K38" s="45">
        <f>C38+E38+H38</f>
        <v>605542</v>
      </c>
      <c r="L38" s="45">
        <f>C38+F38+I38</f>
        <v>605542</v>
      </c>
      <c r="M38" s="45">
        <f>C38+G38+J38</f>
        <v>605542</v>
      </c>
      <c r="N38" s="25"/>
      <c r="O38" s="25"/>
      <c r="P38" s="25"/>
      <c r="Q38" s="46">
        <f>K38+N38</f>
        <v>605542</v>
      </c>
      <c r="R38" s="46">
        <f>L38+O38</f>
        <v>605542</v>
      </c>
      <c r="S38" s="46">
        <f>M38+P38</f>
        <v>605542</v>
      </c>
    </row>
    <row r="39" spans="1:19" ht="27" x14ac:dyDescent="0.25">
      <c r="B39" s="24" t="s">
        <v>236</v>
      </c>
      <c r="C39" s="24">
        <v>83658.429999999993</v>
      </c>
      <c r="D39" s="24">
        <v>57706.400000000001</v>
      </c>
      <c r="E39" s="25"/>
      <c r="F39" s="25"/>
      <c r="G39" s="25"/>
      <c r="H39" s="25"/>
      <c r="I39" s="25"/>
      <c r="J39" s="25"/>
      <c r="K39" s="77">
        <f t="shared" ref="K39:K59" si="0">C39+E39+H39</f>
        <v>83658.429999999993</v>
      </c>
      <c r="L39" s="77">
        <f t="shared" ref="L39:L59" si="1">C39+F39+I39</f>
        <v>83658.429999999993</v>
      </c>
      <c r="M39" s="77">
        <f t="shared" ref="M39:M59" si="2">C39+G39+J39</f>
        <v>83658.429999999993</v>
      </c>
      <c r="N39" s="25">
        <v>-25952.029999999992</v>
      </c>
      <c r="O39" s="25">
        <v>-25952.029999999992</v>
      </c>
      <c r="P39" s="25">
        <v>-25952.029999999992</v>
      </c>
      <c r="Q39" s="78">
        <f t="shared" ref="Q39:Q59" si="3">K39+N39</f>
        <v>57706.400000000001</v>
      </c>
      <c r="R39" s="78">
        <f t="shared" ref="R39:R59" si="4">L39+O39</f>
        <v>57706.400000000001</v>
      </c>
      <c r="S39" s="78">
        <f t="shared" ref="S39:S59" si="5">M39+P39</f>
        <v>57706.400000000001</v>
      </c>
    </row>
    <row r="40" spans="1:19" ht="40.5" x14ac:dyDescent="0.25">
      <c r="B40" s="24" t="s">
        <v>128</v>
      </c>
      <c r="C40" s="24">
        <v>41183.1</v>
      </c>
      <c r="D40" s="24">
        <v>47656.6</v>
      </c>
      <c r="E40" s="25">
        <v>8478.3000000000029</v>
      </c>
      <c r="F40" s="25">
        <v>9294.9000000000015</v>
      </c>
      <c r="G40" s="25">
        <v>9906.9000000000015</v>
      </c>
      <c r="H40" s="25"/>
      <c r="I40" s="25"/>
      <c r="J40" s="25"/>
      <c r="K40" s="77">
        <f t="shared" si="0"/>
        <v>49661.4</v>
      </c>
      <c r="L40" s="77">
        <f t="shared" si="1"/>
        <v>50478</v>
      </c>
      <c r="M40" s="77">
        <f t="shared" si="2"/>
        <v>51090</v>
      </c>
      <c r="N40" s="25"/>
      <c r="O40" s="25"/>
      <c r="P40" s="25"/>
      <c r="Q40" s="78">
        <f t="shared" si="3"/>
        <v>49661.4</v>
      </c>
      <c r="R40" s="78">
        <f t="shared" si="4"/>
        <v>50478</v>
      </c>
      <c r="S40" s="78">
        <f t="shared" si="5"/>
        <v>51090</v>
      </c>
    </row>
    <row r="41" spans="1:19" x14ac:dyDescent="0.25">
      <c r="B41" s="24" t="s">
        <v>129</v>
      </c>
      <c r="C41" s="24">
        <v>4866.59</v>
      </c>
      <c r="D41" s="24">
        <v>14960.6</v>
      </c>
      <c r="E41" s="25">
        <v>9112.41</v>
      </c>
      <c r="F41" s="25">
        <v>9112.41</v>
      </c>
      <c r="G41" s="25">
        <v>9112.41</v>
      </c>
      <c r="H41" s="25"/>
      <c r="I41" s="25"/>
      <c r="J41" s="25"/>
      <c r="K41" s="77">
        <f t="shared" si="0"/>
        <v>13979</v>
      </c>
      <c r="L41" s="77">
        <f t="shared" si="1"/>
        <v>13979</v>
      </c>
      <c r="M41" s="77">
        <f t="shared" si="2"/>
        <v>13979</v>
      </c>
      <c r="N41" s="25"/>
      <c r="O41" s="25"/>
      <c r="P41" s="25"/>
      <c r="Q41" s="78">
        <f t="shared" si="3"/>
        <v>13979</v>
      </c>
      <c r="R41" s="78">
        <f t="shared" si="4"/>
        <v>13979</v>
      </c>
      <c r="S41" s="78">
        <f t="shared" si="5"/>
        <v>13979</v>
      </c>
    </row>
    <row r="42" spans="1:19" x14ac:dyDescent="0.25">
      <c r="B42" s="24" t="s">
        <v>130</v>
      </c>
      <c r="C42" s="24">
        <v>187.38</v>
      </c>
      <c r="D42" s="24">
        <v>509.8</v>
      </c>
      <c r="E42" s="25">
        <v>322.42</v>
      </c>
      <c r="F42" s="25">
        <v>322.42</v>
      </c>
      <c r="G42" s="25">
        <v>322.42</v>
      </c>
      <c r="H42" s="25"/>
      <c r="I42" s="25"/>
      <c r="J42" s="25"/>
      <c r="K42" s="77">
        <f t="shared" si="0"/>
        <v>509.8</v>
      </c>
      <c r="L42" s="77">
        <f t="shared" si="1"/>
        <v>509.8</v>
      </c>
      <c r="M42" s="77">
        <f t="shared" si="2"/>
        <v>509.8</v>
      </c>
      <c r="N42" s="25"/>
      <c r="O42" s="25"/>
      <c r="P42" s="25"/>
      <c r="Q42" s="78">
        <f t="shared" si="3"/>
        <v>509.8</v>
      </c>
      <c r="R42" s="78">
        <f t="shared" si="4"/>
        <v>509.8</v>
      </c>
      <c r="S42" s="78">
        <f t="shared" si="5"/>
        <v>509.8</v>
      </c>
    </row>
    <row r="43" spans="1:19" x14ac:dyDescent="0.25">
      <c r="B43" s="24" t="s">
        <v>131</v>
      </c>
      <c r="C43" s="24">
        <v>4410.1499999999996</v>
      </c>
      <c r="D43" s="24">
        <v>10197.5</v>
      </c>
      <c r="E43" s="25">
        <v>5921.25</v>
      </c>
      <c r="F43" s="25">
        <v>5921.25</v>
      </c>
      <c r="G43" s="25">
        <v>5921.25</v>
      </c>
      <c r="H43" s="25"/>
      <c r="I43" s="25"/>
      <c r="J43" s="25"/>
      <c r="K43" s="77">
        <f t="shared" si="0"/>
        <v>10331.4</v>
      </c>
      <c r="L43" s="77">
        <f t="shared" si="1"/>
        <v>10331.4</v>
      </c>
      <c r="M43" s="77">
        <f t="shared" si="2"/>
        <v>10331.4</v>
      </c>
      <c r="N43" s="25"/>
      <c r="O43" s="25"/>
      <c r="P43" s="25"/>
      <c r="Q43" s="78">
        <f t="shared" si="3"/>
        <v>10331.4</v>
      </c>
      <c r="R43" s="78">
        <f t="shared" si="4"/>
        <v>10331.4</v>
      </c>
      <c r="S43" s="78">
        <f t="shared" si="5"/>
        <v>10331.4</v>
      </c>
    </row>
    <row r="44" spans="1:19" x14ac:dyDescent="0.25">
      <c r="B44" s="24" t="s">
        <v>159</v>
      </c>
      <c r="C44" s="24">
        <v>437</v>
      </c>
      <c r="D44" s="24">
        <v>420</v>
      </c>
      <c r="E44" s="25">
        <v>33</v>
      </c>
      <c r="F44" s="25">
        <v>33</v>
      </c>
      <c r="G44" s="25">
        <v>33</v>
      </c>
      <c r="H44" s="25"/>
      <c r="I44" s="25"/>
      <c r="J44" s="25"/>
      <c r="K44" s="77">
        <f t="shared" si="0"/>
        <v>470</v>
      </c>
      <c r="L44" s="77">
        <f t="shared" si="1"/>
        <v>470</v>
      </c>
      <c r="M44" s="77">
        <f t="shared" si="2"/>
        <v>470</v>
      </c>
      <c r="N44" s="25"/>
      <c r="O44" s="25"/>
      <c r="P44" s="25"/>
      <c r="Q44" s="78">
        <f t="shared" si="3"/>
        <v>470</v>
      </c>
      <c r="R44" s="78">
        <f t="shared" si="4"/>
        <v>470</v>
      </c>
      <c r="S44" s="78">
        <f t="shared" si="5"/>
        <v>470</v>
      </c>
    </row>
    <row r="45" spans="1:19" ht="27" x14ac:dyDescent="0.25">
      <c r="B45" s="24" t="s">
        <v>132</v>
      </c>
      <c r="C45" s="24">
        <v>4183.08</v>
      </c>
      <c r="D45" s="24">
        <v>6016.1</v>
      </c>
      <c r="E45" s="25">
        <v>1753.92</v>
      </c>
      <c r="F45" s="25">
        <v>1753.92</v>
      </c>
      <c r="G45" s="25">
        <v>1753.92</v>
      </c>
      <c r="H45" s="25"/>
      <c r="I45" s="25"/>
      <c r="J45" s="25"/>
      <c r="K45" s="77">
        <f t="shared" si="0"/>
        <v>5937</v>
      </c>
      <c r="L45" s="77">
        <f t="shared" si="1"/>
        <v>5937</v>
      </c>
      <c r="M45" s="77">
        <f t="shared" si="2"/>
        <v>5937</v>
      </c>
      <c r="N45" s="25"/>
      <c r="O45" s="25"/>
      <c r="P45" s="25"/>
      <c r="Q45" s="78">
        <f t="shared" si="3"/>
        <v>5937</v>
      </c>
      <c r="R45" s="78">
        <f t="shared" si="4"/>
        <v>5937</v>
      </c>
      <c r="S45" s="78">
        <f t="shared" si="5"/>
        <v>5937</v>
      </c>
    </row>
    <row r="46" spans="1:19" x14ac:dyDescent="0.25">
      <c r="B46" s="24" t="s">
        <v>133</v>
      </c>
      <c r="C46" s="24">
        <v>841.2</v>
      </c>
      <c r="D46" s="24">
        <v>25614</v>
      </c>
      <c r="E46" s="25">
        <v>24772.799999999999</v>
      </c>
      <c r="F46" s="25">
        <v>24772.799999999999</v>
      </c>
      <c r="G46" s="25">
        <v>24772.799999999999</v>
      </c>
      <c r="H46" s="25"/>
      <c r="I46" s="25"/>
      <c r="J46" s="25"/>
      <c r="K46" s="77">
        <f t="shared" si="0"/>
        <v>25614</v>
      </c>
      <c r="L46" s="77">
        <f t="shared" si="1"/>
        <v>25614</v>
      </c>
      <c r="M46" s="77">
        <f t="shared" si="2"/>
        <v>25614</v>
      </c>
      <c r="N46" s="25"/>
      <c r="O46" s="25"/>
      <c r="P46" s="25"/>
      <c r="Q46" s="78">
        <f t="shared" si="3"/>
        <v>25614</v>
      </c>
      <c r="R46" s="78">
        <f t="shared" si="4"/>
        <v>25614</v>
      </c>
      <c r="S46" s="78">
        <f t="shared" si="5"/>
        <v>25614</v>
      </c>
    </row>
    <row r="47" spans="1:19" x14ac:dyDescent="0.25">
      <c r="B47" s="24" t="s">
        <v>135</v>
      </c>
      <c r="C47" s="24">
        <v>75</v>
      </c>
      <c r="D47" s="24">
        <v>350</v>
      </c>
      <c r="E47" s="25">
        <v>275</v>
      </c>
      <c r="F47" s="25">
        <v>275</v>
      </c>
      <c r="G47" s="25">
        <v>275</v>
      </c>
      <c r="H47" s="25"/>
      <c r="I47" s="25"/>
      <c r="J47" s="25"/>
      <c r="K47" s="77">
        <f t="shared" ref="K47" si="6">C47+E47+H47</f>
        <v>350</v>
      </c>
      <c r="L47" s="77">
        <f t="shared" ref="L47" si="7">C47+F47+I47</f>
        <v>350</v>
      </c>
      <c r="M47" s="77">
        <f t="shared" ref="M47" si="8">C47+G47+J47</f>
        <v>350</v>
      </c>
      <c r="N47" s="25"/>
      <c r="O47" s="25"/>
      <c r="P47" s="25"/>
      <c r="Q47" s="78">
        <f t="shared" ref="Q47" si="9">K47+N47</f>
        <v>350</v>
      </c>
      <c r="R47" s="78">
        <f t="shared" ref="R47" si="10">L47+O47</f>
        <v>350</v>
      </c>
      <c r="S47" s="78">
        <f t="shared" ref="S47" si="11">M47+P47</f>
        <v>350</v>
      </c>
    </row>
    <row r="48" spans="1:19" ht="27" x14ac:dyDescent="0.25">
      <c r="B48" s="24" t="s">
        <v>136</v>
      </c>
      <c r="C48" s="24">
        <v>999.99</v>
      </c>
      <c r="D48" s="24">
        <v>6500</v>
      </c>
      <c r="E48" s="25">
        <v>5000.01</v>
      </c>
      <c r="F48" s="25">
        <v>5000.01</v>
      </c>
      <c r="G48" s="25">
        <v>5000.01</v>
      </c>
      <c r="H48" s="25"/>
      <c r="I48" s="25"/>
      <c r="J48" s="25"/>
      <c r="K48" s="77">
        <f t="shared" si="0"/>
        <v>6000</v>
      </c>
      <c r="L48" s="77">
        <f t="shared" si="1"/>
        <v>6000</v>
      </c>
      <c r="M48" s="77">
        <f t="shared" si="2"/>
        <v>6000</v>
      </c>
      <c r="N48" s="25"/>
      <c r="O48" s="25"/>
      <c r="P48" s="25"/>
      <c r="Q48" s="78">
        <f t="shared" si="3"/>
        <v>6000</v>
      </c>
      <c r="R48" s="78">
        <f t="shared" si="4"/>
        <v>6000</v>
      </c>
      <c r="S48" s="78">
        <f t="shared" si="5"/>
        <v>6000</v>
      </c>
    </row>
    <row r="49" spans="2:19" ht="27" x14ac:dyDescent="0.25">
      <c r="B49" s="24" t="s">
        <v>172</v>
      </c>
      <c r="C49" s="24"/>
      <c r="D49" s="24">
        <v>100</v>
      </c>
      <c r="E49" s="25">
        <v>600</v>
      </c>
      <c r="F49" s="25">
        <v>600</v>
      </c>
      <c r="G49" s="25">
        <v>600</v>
      </c>
      <c r="H49" s="25"/>
      <c r="I49" s="25"/>
      <c r="J49" s="25"/>
      <c r="K49" s="77">
        <f t="shared" si="0"/>
        <v>600</v>
      </c>
      <c r="L49" s="77">
        <f t="shared" si="1"/>
        <v>600</v>
      </c>
      <c r="M49" s="77">
        <f t="shared" si="2"/>
        <v>600</v>
      </c>
      <c r="N49" s="25"/>
      <c r="O49" s="25"/>
      <c r="P49" s="25"/>
      <c r="Q49" s="78">
        <f t="shared" si="3"/>
        <v>600</v>
      </c>
      <c r="R49" s="78">
        <f t="shared" si="4"/>
        <v>600</v>
      </c>
      <c r="S49" s="78">
        <f t="shared" si="5"/>
        <v>600</v>
      </c>
    </row>
    <row r="50" spans="2:19" x14ac:dyDescent="0.25">
      <c r="B50" s="24" t="s">
        <v>138</v>
      </c>
      <c r="C50" s="24"/>
      <c r="D50" s="24">
        <v>300</v>
      </c>
      <c r="E50" s="25">
        <v>300</v>
      </c>
      <c r="F50" s="25">
        <v>300</v>
      </c>
      <c r="G50" s="25">
        <v>300</v>
      </c>
      <c r="H50" s="25"/>
      <c r="I50" s="25"/>
      <c r="J50" s="25"/>
      <c r="K50" s="77">
        <f t="shared" si="0"/>
        <v>300</v>
      </c>
      <c r="L50" s="77">
        <f t="shared" si="1"/>
        <v>300</v>
      </c>
      <c r="M50" s="77">
        <f t="shared" si="2"/>
        <v>300</v>
      </c>
      <c r="N50" s="25"/>
      <c r="O50" s="25"/>
      <c r="P50" s="25"/>
      <c r="Q50" s="78">
        <f t="shared" si="3"/>
        <v>300</v>
      </c>
      <c r="R50" s="78">
        <f t="shared" si="4"/>
        <v>300</v>
      </c>
      <c r="S50" s="78">
        <f t="shared" si="5"/>
        <v>300</v>
      </c>
    </row>
    <row r="51" spans="2:19" ht="27" x14ac:dyDescent="0.25">
      <c r="B51" s="24" t="s">
        <v>139</v>
      </c>
      <c r="C51" s="24">
        <v>3798</v>
      </c>
      <c r="D51" s="24">
        <v>1000</v>
      </c>
      <c r="E51" s="25"/>
      <c r="F51" s="25"/>
      <c r="G51" s="25"/>
      <c r="H51" s="25"/>
      <c r="I51" s="25"/>
      <c r="J51" s="25"/>
      <c r="K51" s="77">
        <f t="shared" si="0"/>
        <v>3798</v>
      </c>
      <c r="L51" s="77">
        <f t="shared" si="1"/>
        <v>3798</v>
      </c>
      <c r="M51" s="77">
        <f t="shared" si="2"/>
        <v>3798</v>
      </c>
      <c r="N51" s="25">
        <v>-2798</v>
      </c>
      <c r="O51" s="25">
        <v>-2798</v>
      </c>
      <c r="P51" s="25">
        <v>-2798</v>
      </c>
      <c r="Q51" s="78">
        <f t="shared" si="3"/>
        <v>1000</v>
      </c>
      <c r="R51" s="78">
        <f t="shared" si="4"/>
        <v>1000</v>
      </c>
      <c r="S51" s="78">
        <f t="shared" si="5"/>
        <v>1000</v>
      </c>
    </row>
    <row r="52" spans="2:19" ht="27" x14ac:dyDescent="0.25">
      <c r="B52" s="24" t="s">
        <v>140</v>
      </c>
      <c r="C52" s="24">
        <v>49</v>
      </c>
      <c r="D52" s="24">
        <v>100</v>
      </c>
      <c r="E52" s="25">
        <v>51</v>
      </c>
      <c r="F52" s="25">
        <v>51</v>
      </c>
      <c r="G52" s="25">
        <v>51</v>
      </c>
      <c r="H52" s="25"/>
      <c r="I52" s="25"/>
      <c r="J52" s="25"/>
      <c r="K52" s="77">
        <f t="shared" si="0"/>
        <v>100</v>
      </c>
      <c r="L52" s="77">
        <f t="shared" si="1"/>
        <v>100</v>
      </c>
      <c r="M52" s="77">
        <f t="shared" si="2"/>
        <v>100</v>
      </c>
      <c r="N52" s="25"/>
      <c r="O52" s="25"/>
      <c r="P52" s="25"/>
      <c r="Q52" s="78">
        <f t="shared" si="3"/>
        <v>100</v>
      </c>
      <c r="R52" s="78">
        <f t="shared" si="4"/>
        <v>100</v>
      </c>
      <c r="S52" s="78">
        <f t="shared" si="5"/>
        <v>100</v>
      </c>
    </row>
    <row r="53" spans="2:19" ht="27" x14ac:dyDescent="0.25">
      <c r="B53" s="24" t="s">
        <v>141</v>
      </c>
      <c r="C53" s="24">
        <v>11435.19</v>
      </c>
      <c r="D53" s="24">
        <v>843.8</v>
      </c>
      <c r="E53" s="25"/>
      <c r="F53" s="25"/>
      <c r="G53" s="25"/>
      <c r="H53" s="25"/>
      <c r="I53" s="25"/>
      <c r="J53" s="25"/>
      <c r="K53" s="77">
        <f t="shared" si="0"/>
        <v>11435.19</v>
      </c>
      <c r="L53" s="77">
        <f t="shared" si="1"/>
        <v>11435.19</v>
      </c>
      <c r="M53" s="77">
        <f t="shared" si="2"/>
        <v>11435.19</v>
      </c>
      <c r="N53" s="25">
        <v>-11003.83</v>
      </c>
      <c r="O53" s="25">
        <v>-11003.83</v>
      </c>
      <c r="P53" s="25">
        <v>-11003.83</v>
      </c>
      <c r="Q53" s="78">
        <f t="shared" si="3"/>
        <v>431.36000000000058</v>
      </c>
      <c r="R53" s="78">
        <f t="shared" si="4"/>
        <v>431.36000000000058</v>
      </c>
      <c r="S53" s="78">
        <f t="shared" si="5"/>
        <v>431.36000000000058</v>
      </c>
    </row>
    <row r="54" spans="2:19" ht="40.5" x14ac:dyDescent="0.25">
      <c r="B54" s="24" t="s">
        <v>142</v>
      </c>
      <c r="C54" s="24">
        <v>2905.15</v>
      </c>
      <c r="D54" s="24">
        <v>2907</v>
      </c>
      <c r="E54" s="25">
        <v>201.84999999999991</v>
      </c>
      <c r="F54" s="25">
        <v>201.84999999999991</v>
      </c>
      <c r="G54" s="25">
        <v>201.84999999999991</v>
      </c>
      <c r="H54" s="25"/>
      <c r="I54" s="25"/>
      <c r="J54" s="25"/>
      <c r="K54" s="77">
        <f t="shared" si="0"/>
        <v>3107</v>
      </c>
      <c r="L54" s="77">
        <f t="shared" si="1"/>
        <v>3107</v>
      </c>
      <c r="M54" s="77">
        <f t="shared" si="2"/>
        <v>3107</v>
      </c>
      <c r="N54" s="25"/>
      <c r="O54" s="25"/>
      <c r="P54" s="25"/>
      <c r="Q54" s="78">
        <f t="shared" si="3"/>
        <v>3107</v>
      </c>
      <c r="R54" s="78">
        <f t="shared" si="4"/>
        <v>3107</v>
      </c>
      <c r="S54" s="78">
        <f t="shared" si="5"/>
        <v>3107</v>
      </c>
    </row>
    <row r="55" spans="2:19" ht="27" x14ac:dyDescent="0.25">
      <c r="B55" s="24" t="s">
        <v>143</v>
      </c>
      <c r="C55" s="24">
        <v>2963.15</v>
      </c>
      <c r="D55" s="24">
        <v>3288.2</v>
      </c>
      <c r="E55" s="25">
        <v>325.04999999999973</v>
      </c>
      <c r="F55" s="25">
        <v>325.04999999999973</v>
      </c>
      <c r="G55" s="25">
        <v>325.04999999999973</v>
      </c>
      <c r="H55" s="25"/>
      <c r="I55" s="25"/>
      <c r="J55" s="25"/>
      <c r="K55" s="77">
        <f t="shared" si="0"/>
        <v>3288.2</v>
      </c>
      <c r="L55" s="77">
        <f t="shared" si="1"/>
        <v>3288.2</v>
      </c>
      <c r="M55" s="77">
        <f t="shared" si="2"/>
        <v>3288.2</v>
      </c>
      <c r="N55" s="25"/>
      <c r="O55" s="25"/>
      <c r="P55" s="25"/>
      <c r="Q55" s="78">
        <f t="shared" si="3"/>
        <v>3288.2</v>
      </c>
      <c r="R55" s="78">
        <f t="shared" si="4"/>
        <v>3288.2</v>
      </c>
      <c r="S55" s="78">
        <f t="shared" si="5"/>
        <v>3288.2</v>
      </c>
    </row>
    <row r="56" spans="2:19" x14ac:dyDescent="0.25">
      <c r="B56" s="24" t="s">
        <v>144</v>
      </c>
      <c r="C56" s="24">
        <v>10127.76</v>
      </c>
      <c r="D56" s="24">
        <v>10127.799999999999</v>
      </c>
      <c r="E56" s="25">
        <v>1656.2399999999998</v>
      </c>
      <c r="F56" s="25">
        <v>1656.2399999999998</v>
      </c>
      <c r="G56" s="25">
        <v>1656.2399999999998</v>
      </c>
      <c r="H56" s="25"/>
      <c r="I56" s="25"/>
      <c r="J56" s="25"/>
      <c r="K56" s="77">
        <f t="shared" si="0"/>
        <v>11784</v>
      </c>
      <c r="L56" s="77">
        <f t="shared" si="1"/>
        <v>11784</v>
      </c>
      <c r="M56" s="77">
        <f t="shared" si="2"/>
        <v>11784</v>
      </c>
      <c r="N56" s="25"/>
      <c r="O56" s="25"/>
      <c r="P56" s="25"/>
      <c r="Q56" s="78">
        <f t="shared" si="3"/>
        <v>11784</v>
      </c>
      <c r="R56" s="78">
        <f t="shared" si="4"/>
        <v>11784</v>
      </c>
      <c r="S56" s="78">
        <f t="shared" si="5"/>
        <v>11784</v>
      </c>
    </row>
    <row r="57" spans="2:19" ht="27" x14ac:dyDescent="0.25">
      <c r="B57" s="24" t="s">
        <v>145</v>
      </c>
      <c r="C57" s="24">
        <v>187.8</v>
      </c>
      <c r="D57" s="24">
        <v>364.1</v>
      </c>
      <c r="E57" s="25">
        <v>176.3</v>
      </c>
      <c r="F57" s="25">
        <v>176.3</v>
      </c>
      <c r="G57" s="25">
        <v>176.3</v>
      </c>
      <c r="H57" s="25"/>
      <c r="I57" s="25"/>
      <c r="J57" s="25"/>
      <c r="K57" s="77">
        <f t="shared" si="0"/>
        <v>364.1</v>
      </c>
      <c r="L57" s="77">
        <f t="shared" si="1"/>
        <v>364.1</v>
      </c>
      <c r="M57" s="77">
        <f t="shared" si="2"/>
        <v>364.1</v>
      </c>
      <c r="N57" s="25"/>
      <c r="O57" s="25"/>
      <c r="P57" s="25"/>
      <c r="Q57" s="78">
        <f t="shared" si="3"/>
        <v>364.1</v>
      </c>
      <c r="R57" s="78">
        <f t="shared" si="4"/>
        <v>364.1</v>
      </c>
      <c r="S57" s="78">
        <f t="shared" si="5"/>
        <v>364.1</v>
      </c>
    </row>
    <row r="58" spans="2:19" ht="27" x14ac:dyDescent="0.25">
      <c r="B58" s="24" t="s">
        <v>146</v>
      </c>
      <c r="C58" s="24">
        <v>183</v>
      </c>
      <c r="D58" s="24"/>
      <c r="E58" s="25"/>
      <c r="F58" s="25"/>
      <c r="G58" s="25"/>
      <c r="H58" s="25"/>
      <c r="I58" s="25"/>
      <c r="J58" s="25"/>
      <c r="K58" s="77">
        <f t="shared" si="0"/>
        <v>183</v>
      </c>
      <c r="L58" s="77">
        <f t="shared" si="1"/>
        <v>183</v>
      </c>
      <c r="M58" s="77">
        <f t="shared" si="2"/>
        <v>183</v>
      </c>
      <c r="N58" s="25">
        <v>-183</v>
      </c>
      <c r="O58" s="25">
        <v>-183</v>
      </c>
      <c r="P58" s="25">
        <v>-183</v>
      </c>
      <c r="Q58" s="78">
        <f t="shared" si="3"/>
        <v>0</v>
      </c>
      <c r="R58" s="78">
        <f t="shared" si="4"/>
        <v>0</v>
      </c>
      <c r="S58" s="78">
        <f t="shared" si="5"/>
        <v>0</v>
      </c>
    </row>
    <row r="59" spans="2:19" x14ac:dyDescent="0.25">
      <c r="B59" s="24" t="s">
        <v>148</v>
      </c>
      <c r="C59" s="24">
        <v>202.14</v>
      </c>
      <c r="D59" s="24">
        <v>287</v>
      </c>
      <c r="E59" s="25">
        <v>84.860000000000014</v>
      </c>
      <c r="F59" s="25">
        <v>84.860000000000014</v>
      </c>
      <c r="G59" s="25">
        <v>84.860000000000014</v>
      </c>
      <c r="H59" s="25"/>
      <c r="I59" s="25"/>
      <c r="J59" s="25"/>
      <c r="K59" s="77">
        <f t="shared" si="0"/>
        <v>287</v>
      </c>
      <c r="L59" s="77">
        <f t="shared" si="1"/>
        <v>287</v>
      </c>
      <c r="M59" s="77">
        <f t="shared" si="2"/>
        <v>287</v>
      </c>
      <c r="N59" s="25"/>
      <c r="O59" s="25"/>
      <c r="P59" s="25"/>
      <c r="Q59" s="78">
        <f t="shared" si="3"/>
        <v>287</v>
      </c>
      <c r="R59" s="78">
        <f t="shared" si="4"/>
        <v>287</v>
      </c>
      <c r="S59" s="78">
        <f t="shared" si="5"/>
        <v>287</v>
      </c>
    </row>
    <row r="60" spans="2:19" x14ac:dyDescent="0.25">
      <c r="B60" s="24"/>
      <c r="C60" s="24"/>
      <c r="D60" s="24"/>
      <c r="E60" s="25"/>
      <c r="F60" s="25"/>
      <c r="G60" s="25"/>
      <c r="H60" s="25"/>
      <c r="I60" s="25"/>
      <c r="J60" s="25"/>
      <c r="K60" s="67">
        <f t="shared" ref="K60:K61" si="12">C60+E60+H60</f>
        <v>0</v>
      </c>
      <c r="L60" s="67">
        <f t="shared" ref="L60:L61" si="13">C60+F60+I60</f>
        <v>0</v>
      </c>
      <c r="M60" s="67">
        <f t="shared" ref="M60:M61" si="14">C60+G60+J60</f>
        <v>0</v>
      </c>
      <c r="N60" s="25"/>
      <c r="O60" s="25"/>
      <c r="P60" s="25"/>
      <c r="Q60" s="46">
        <f t="shared" ref="Q60:S61" si="15">K60+N60</f>
        <v>0</v>
      </c>
      <c r="R60" s="46">
        <f t="shared" si="15"/>
        <v>0</v>
      </c>
      <c r="S60" s="46">
        <f t="shared" si="15"/>
        <v>0</v>
      </c>
    </row>
    <row r="61" spans="2:19" x14ac:dyDescent="0.25">
      <c r="B61" s="24"/>
      <c r="C61" s="24"/>
      <c r="D61" s="24"/>
      <c r="E61" s="25"/>
      <c r="F61" s="25"/>
      <c r="G61" s="25"/>
      <c r="H61" s="25"/>
      <c r="I61" s="25"/>
      <c r="J61" s="25"/>
      <c r="K61" s="67">
        <f t="shared" si="12"/>
        <v>0</v>
      </c>
      <c r="L61" s="67">
        <f t="shared" si="13"/>
        <v>0</v>
      </c>
      <c r="M61" s="67">
        <f t="shared" si="14"/>
        <v>0</v>
      </c>
      <c r="N61" s="25"/>
      <c r="O61" s="25"/>
      <c r="P61" s="25"/>
      <c r="Q61" s="46">
        <f t="shared" si="15"/>
        <v>0</v>
      </c>
      <c r="R61" s="46">
        <f t="shared" si="15"/>
        <v>0</v>
      </c>
      <c r="S61" s="46">
        <f t="shared" si="15"/>
        <v>0</v>
      </c>
    </row>
    <row r="62" spans="2:19" ht="28.5" x14ac:dyDescent="0.25">
      <c r="B62" s="17" t="s">
        <v>105</v>
      </c>
      <c r="C62" s="24">
        <v>560899.52</v>
      </c>
      <c r="D62" s="24">
        <v>794790.9</v>
      </c>
      <c r="E62" s="45">
        <f t="shared" ref="E62:J62" si="16">SUM(E38:E61)</f>
        <v>276400</v>
      </c>
      <c r="F62" s="45">
        <f t="shared" si="16"/>
        <v>277216.59999999998</v>
      </c>
      <c r="G62" s="45">
        <f t="shared" si="16"/>
        <v>277828.59999999998</v>
      </c>
      <c r="H62" s="45">
        <f t="shared" si="16"/>
        <v>0</v>
      </c>
      <c r="I62" s="45">
        <f t="shared" si="16"/>
        <v>0</v>
      </c>
      <c r="J62" s="45">
        <f t="shared" si="16"/>
        <v>0</v>
      </c>
      <c r="K62" s="45">
        <f>C62+E62+H62</f>
        <v>837299.52</v>
      </c>
      <c r="L62" s="45">
        <f>C62+F62+I62</f>
        <v>838116.12</v>
      </c>
      <c r="M62" s="45">
        <f>C62+G62+J62</f>
        <v>838728.12</v>
      </c>
      <c r="N62" s="47" t="s">
        <v>2</v>
      </c>
      <c r="O62" s="47" t="s">
        <v>2</v>
      </c>
      <c r="P62" s="47" t="s">
        <v>2</v>
      </c>
      <c r="Q62" s="46" t="s">
        <v>2</v>
      </c>
      <c r="R62" s="46" t="s">
        <v>2</v>
      </c>
      <c r="S62" s="46" t="s">
        <v>2</v>
      </c>
    </row>
    <row r="63" spans="2:19" ht="28.5" x14ac:dyDescent="0.25">
      <c r="B63" s="17" t="s">
        <v>106</v>
      </c>
      <c r="C63" s="24"/>
      <c r="D63" s="24"/>
      <c r="E63" s="45" t="s">
        <v>40</v>
      </c>
      <c r="F63" s="45" t="s">
        <v>40</v>
      </c>
      <c r="G63" s="45" t="s">
        <v>40</v>
      </c>
      <c r="H63" s="45" t="s">
        <v>40</v>
      </c>
      <c r="I63" s="45" t="s">
        <v>40</v>
      </c>
      <c r="J63" s="45" t="s">
        <v>40</v>
      </c>
      <c r="K63" s="45">
        <f>C63</f>
        <v>0</v>
      </c>
      <c r="L63" s="45">
        <f>C63</f>
        <v>0</v>
      </c>
      <c r="M63" s="45">
        <f>C63</f>
        <v>0</v>
      </c>
      <c r="N63" s="47" t="s">
        <v>2</v>
      </c>
      <c r="O63" s="47" t="s">
        <v>2</v>
      </c>
      <c r="P63" s="47" t="s">
        <v>2</v>
      </c>
      <c r="Q63" s="46" t="s">
        <v>2</v>
      </c>
      <c r="R63" s="46" t="s">
        <v>2</v>
      </c>
      <c r="S63" s="46" t="s">
        <v>2</v>
      </c>
    </row>
    <row r="64" spans="2:19" x14ac:dyDescent="0.25">
      <c r="B64" s="17" t="s">
        <v>107</v>
      </c>
      <c r="C64" s="45">
        <f>SUM(C38:C61)</f>
        <v>560899.52</v>
      </c>
      <c r="D64" s="45">
        <f>SUM(D38:D61)</f>
        <v>794790.9</v>
      </c>
      <c r="E64" s="45">
        <f>E62</f>
        <v>276400</v>
      </c>
      <c r="F64" s="45">
        <f t="shared" ref="F64:J64" si="17">F62</f>
        <v>277216.59999999998</v>
      </c>
      <c r="G64" s="45">
        <f t="shared" si="17"/>
        <v>277828.59999999998</v>
      </c>
      <c r="H64" s="45">
        <f t="shared" si="17"/>
        <v>0</v>
      </c>
      <c r="I64" s="45">
        <f t="shared" si="17"/>
        <v>0</v>
      </c>
      <c r="J64" s="45">
        <f t="shared" si="17"/>
        <v>0</v>
      </c>
      <c r="K64" s="47">
        <f>K62+K63</f>
        <v>837299.52</v>
      </c>
      <c r="L64" s="47">
        <f t="shared" ref="L64:M64" si="18">L62+L63</f>
        <v>838116.12</v>
      </c>
      <c r="M64" s="47">
        <f t="shared" si="18"/>
        <v>838728.12</v>
      </c>
      <c r="N64" s="47">
        <f>SUM(N38:N61)</f>
        <v>-39936.859999999993</v>
      </c>
      <c r="O64" s="47">
        <f t="shared" ref="O64:P64" si="19">SUM(O38:O61)</f>
        <v>-39936.859999999993</v>
      </c>
      <c r="P64" s="47">
        <f t="shared" si="19"/>
        <v>-39936.859999999993</v>
      </c>
      <c r="Q64" s="46">
        <f>K64+N64</f>
        <v>797362.66</v>
      </c>
      <c r="R64" s="46">
        <f>L64+O64</f>
        <v>798179.26</v>
      </c>
      <c r="S64" s="46">
        <f>M64+P64</f>
        <v>798791.26</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showInputMessage="1" showErrorMessage="1" sqref="E19:E22"/>
    <dataValidation type="list" allowBlank="1" showInputMessage="1" showErrorMessage="1" sqref="D19:D22">
      <formula1>$V$2:$V$3</formula1>
    </dataValidation>
    <dataValidation type="list" allowBlank="1" showInputMessage="1" showErrorMessage="1" sqref="B13">
      <formula1>$U$2:$U$4</formula1>
    </dataValidation>
    <dataValidation type="whole" operator="lessThan" allowBlank="1" showInputMessage="1" showErrorMessage="1" sqref="N38:P6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A10" zoomScaleNormal="100" workbookViewId="0">
      <selection activeCell="E22" sqref="E22"/>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5.5703125" customWidth="1"/>
    <col min="13" max="13" width="5.85546875" bestFit="1"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1120</v>
      </c>
      <c r="E5" s="30" t="s">
        <v>51</v>
      </c>
      <c r="F5" s="22"/>
      <c r="H5" s="2"/>
      <c r="I5" s="2"/>
      <c r="J5" s="2"/>
    </row>
    <row r="6" spans="1:23" ht="19.5" customHeight="1" x14ac:dyDescent="0.25">
      <c r="B6" s="30" t="s">
        <v>48</v>
      </c>
      <c r="C6" s="22" t="s">
        <v>205</v>
      </c>
      <c r="E6" s="30" t="s">
        <v>52</v>
      </c>
      <c r="F6" s="22" t="s">
        <v>177</v>
      </c>
      <c r="H6" s="2"/>
      <c r="I6" s="2"/>
      <c r="J6" s="2"/>
    </row>
    <row r="7" spans="1:23" ht="18" customHeight="1" x14ac:dyDescent="0.25">
      <c r="B7" s="30" t="s">
        <v>49</v>
      </c>
      <c r="C7" s="22">
        <v>11004</v>
      </c>
      <c r="H7" s="2"/>
      <c r="I7" s="2"/>
      <c r="J7" s="2"/>
    </row>
    <row r="8" spans="1:23" ht="44.25" customHeight="1" x14ac:dyDescent="0.25">
      <c r="B8" s="30" t="s">
        <v>50</v>
      </c>
      <c r="C8" s="80" t="s">
        <v>238</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108.75" x14ac:dyDescent="0.3">
      <c r="B13" s="23" t="s">
        <v>17</v>
      </c>
      <c r="C13" s="85" t="s">
        <v>239</v>
      </c>
      <c r="D13" s="83" t="s">
        <v>240</v>
      </c>
      <c r="E13" s="83" t="s">
        <v>241</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15" customHeight="1" x14ac:dyDescent="0.25">
      <c r="B19" s="23" t="s">
        <v>242</v>
      </c>
      <c r="C19" s="23" t="s">
        <v>311</v>
      </c>
      <c r="D19" s="23" t="s">
        <v>21</v>
      </c>
      <c r="E19" s="23" t="s">
        <v>254</v>
      </c>
      <c r="F19" s="91">
        <v>445</v>
      </c>
      <c r="G19" s="91" t="s">
        <v>312</v>
      </c>
      <c r="H19" s="91">
        <v>440</v>
      </c>
      <c r="I19" s="91">
        <v>440</v>
      </c>
      <c r="J19" s="91">
        <v>440</v>
      </c>
      <c r="K19" s="23"/>
    </row>
    <row r="20" spans="1:11" x14ac:dyDescent="0.25">
      <c r="B20" s="23" t="s">
        <v>242</v>
      </c>
      <c r="C20" s="23" t="s">
        <v>152</v>
      </c>
      <c r="D20" s="23" t="s">
        <v>18</v>
      </c>
      <c r="E20" s="23" t="s">
        <v>254</v>
      </c>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f>+H19-F19</f>
        <v>-5</v>
      </c>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ht="27"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ht="72" customHeight="1" x14ac:dyDescent="0.25">
      <c r="B38" s="24" t="s">
        <v>243</v>
      </c>
      <c r="C38" s="93">
        <v>79283.289999999994</v>
      </c>
      <c r="D38" s="93">
        <v>70889.2</v>
      </c>
      <c r="E38" s="25">
        <v>716.7100000000064</v>
      </c>
      <c r="F38" s="25">
        <v>716.7100000000064</v>
      </c>
      <c r="G38" s="25">
        <v>716.7100000000064</v>
      </c>
      <c r="H38" s="25"/>
      <c r="I38" s="25"/>
      <c r="J38" s="25"/>
      <c r="K38" s="45">
        <f>C38+E38+H38</f>
        <v>80000</v>
      </c>
      <c r="L38" s="45">
        <f>C38+F38+I38</f>
        <v>80000</v>
      </c>
      <c r="M38" s="45">
        <f>C38+G38+J38</f>
        <v>80000</v>
      </c>
      <c r="N38" s="25"/>
      <c r="O38" s="25"/>
      <c r="P38" s="25"/>
      <c r="Q38" s="46">
        <f>K38+N38</f>
        <v>80000</v>
      </c>
      <c r="R38" s="46">
        <f>L38+O38</f>
        <v>80000</v>
      </c>
      <c r="S38" s="46">
        <f>M38+P38</f>
        <v>80000</v>
      </c>
    </row>
    <row r="39" spans="1:19" x14ac:dyDescent="0.25">
      <c r="B39" s="24"/>
      <c r="C39" s="24"/>
      <c r="D39" s="24"/>
      <c r="E39" s="25"/>
      <c r="F39" s="25"/>
      <c r="G39" s="25"/>
      <c r="H39" s="25"/>
      <c r="I39" s="25"/>
      <c r="J39" s="25"/>
      <c r="K39" s="67">
        <f t="shared" ref="K39:K41" si="0">C39+E39+H39</f>
        <v>0</v>
      </c>
      <c r="L39" s="67">
        <f t="shared" ref="L39:L41" si="1">C39+F39+I39</f>
        <v>0</v>
      </c>
      <c r="M39" s="67">
        <f t="shared" ref="M39:M41" si="2">C39+G39+J39</f>
        <v>0</v>
      </c>
      <c r="N39" s="25"/>
      <c r="O39" s="25"/>
      <c r="P39" s="25"/>
      <c r="Q39" s="46">
        <f t="shared" ref="Q39:S41" si="3">K39+N39</f>
        <v>0</v>
      </c>
      <c r="R39" s="46">
        <f t="shared" si="3"/>
        <v>0</v>
      </c>
      <c r="S39" s="46">
        <f t="shared" si="3"/>
        <v>0</v>
      </c>
    </row>
    <row r="40" spans="1:19" x14ac:dyDescent="0.25">
      <c r="B40" s="24"/>
      <c r="C40" s="24"/>
      <c r="D40" s="24"/>
      <c r="E40" s="25"/>
      <c r="F40" s="25"/>
      <c r="G40" s="25"/>
      <c r="H40" s="25"/>
      <c r="I40" s="25"/>
      <c r="J40" s="25"/>
      <c r="K40" s="67">
        <f t="shared" si="0"/>
        <v>0</v>
      </c>
      <c r="L40" s="67">
        <f t="shared" si="1"/>
        <v>0</v>
      </c>
      <c r="M40" s="67">
        <f t="shared" si="2"/>
        <v>0</v>
      </c>
      <c r="N40" s="25"/>
      <c r="O40" s="25"/>
      <c r="P40" s="25"/>
      <c r="Q40" s="46">
        <f t="shared" si="3"/>
        <v>0</v>
      </c>
      <c r="R40" s="46">
        <f t="shared" si="3"/>
        <v>0</v>
      </c>
      <c r="S40" s="46">
        <f t="shared" si="3"/>
        <v>0</v>
      </c>
    </row>
    <row r="41" spans="1:19" x14ac:dyDescent="0.25">
      <c r="B41" s="24"/>
      <c r="C41" s="24"/>
      <c r="D41" s="24"/>
      <c r="E41" s="25"/>
      <c r="F41" s="25"/>
      <c r="G41" s="25"/>
      <c r="H41" s="25"/>
      <c r="I41" s="25"/>
      <c r="J41" s="25"/>
      <c r="K41" s="67">
        <f t="shared" si="0"/>
        <v>0</v>
      </c>
      <c r="L41" s="67">
        <f t="shared" si="1"/>
        <v>0</v>
      </c>
      <c r="M41" s="67">
        <f t="shared" si="2"/>
        <v>0</v>
      </c>
      <c r="N41" s="25"/>
      <c r="O41" s="25"/>
      <c r="P41" s="25"/>
      <c r="Q41" s="46">
        <f t="shared" si="3"/>
        <v>0</v>
      </c>
      <c r="R41" s="46">
        <f t="shared" si="3"/>
        <v>0</v>
      </c>
      <c r="S41" s="46">
        <f t="shared" si="3"/>
        <v>0</v>
      </c>
    </row>
    <row r="42" spans="1:19" ht="28.5" x14ac:dyDescent="0.25">
      <c r="B42" s="17" t="s">
        <v>105</v>
      </c>
      <c r="C42" s="24">
        <v>79283.289999999994</v>
      </c>
      <c r="D42" s="24">
        <v>70889.2</v>
      </c>
      <c r="E42" s="45">
        <f>SUM(E38:E41)</f>
        <v>716.7100000000064</v>
      </c>
      <c r="F42" s="45">
        <f t="shared" ref="F42:J42" si="4">SUM(F38:F41)</f>
        <v>716.7100000000064</v>
      </c>
      <c r="G42" s="45">
        <f t="shared" si="4"/>
        <v>716.7100000000064</v>
      </c>
      <c r="H42" s="45">
        <f t="shared" si="4"/>
        <v>0</v>
      </c>
      <c r="I42" s="45">
        <f t="shared" si="4"/>
        <v>0</v>
      </c>
      <c r="J42" s="45">
        <f t="shared" si="4"/>
        <v>0</v>
      </c>
      <c r="K42" s="45">
        <f>C42+E42+H42</f>
        <v>80000</v>
      </c>
      <c r="L42" s="45">
        <f>C42+F42+I42</f>
        <v>80000</v>
      </c>
      <c r="M42" s="45">
        <f>C42+G42+J42</f>
        <v>80000</v>
      </c>
      <c r="N42" s="47" t="s">
        <v>2</v>
      </c>
      <c r="O42" s="47" t="s">
        <v>2</v>
      </c>
      <c r="P42" s="47" t="s">
        <v>2</v>
      </c>
      <c r="Q42" s="46" t="s">
        <v>2</v>
      </c>
      <c r="R42" s="46" t="s">
        <v>2</v>
      </c>
      <c r="S42" s="46" t="s">
        <v>2</v>
      </c>
    </row>
    <row r="43" spans="1:19" ht="28.5" x14ac:dyDescent="0.25">
      <c r="B43" s="17" t="s">
        <v>106</v>
      </c>
      <c r="C43" s="24"/>
      <c r="D43" s="24"/>
      <c r="E43" s="45" t="s">
        <v>40</v>
      </c>
      <c r="F43" s="45" t="s">
        <v>40</v>
      </c>
      <c r="G43" s="45" t="s">
        <v>40</v>
      </c>
      <c r="H43" s="45" t="s">
        <v>40</v>
      </c>
      <c r="I43" s="45" t="s">
        <v>40</v>
      </c>
      <c r="J43" s="45" t="s">
        <v>40</v>
      </c>
      <c r="K43" s="45">
        <f>C43</f>
        <v>0</v>
      </c>
      <c r="L43" s="45">
        <f>C43</f>
        <v>0</v>
      </c>
      <c r="M43" s="45">
        <f>C43</f>
        <v>0</v>
      </c>
      <c r="N43" s="47" t="s">
        <v>2</v>
      </c>
      <c r="O43" s="47" t="s">
        <v>2</v>
      </c>
      <c r="P43" s="47" t="s">
        <v>2</v>
      </c>
      <c r="Q43" s="46" t="s">
        <v>2</v>
      </c>
      <c r="R43" s="46" t="s">
        <v>2</v>
      </c>
      <c r="S43" s="46" t="s">
        <v>2</v>
      </c>
    </row>
    <row r="44" spans="1:19" x14ac:dyDescent="0.25">
      <c r="B44" s="17" t="s">
        <v>107</v>
      </c>
      <c r="C44" s="45">
        <f>SUM(C38:C41)</f>
        <v>79283.289999999994</v>
      </c>
      <c r="D44" s="77">
        <f>SUM(D38:D41)</f>
        <v>70889.2</v>
      </c>
      <c r="E44" s="45">
        <f>E42</f>
        <v>716.7100000000064</v>
      </c>
      <c r="F44" s="45">
        <f t="shared" ref="F44:J44" si="5">F42</f>
        <v>716.7100000000064</v>
      </c>
      <c r="G44" s="45">
        <f t="shared" si="5"/>
        <v>716.7100000000064</v>
      </c>
      <c r="H44" s="45">
        <f t="shared" si="5"/>
        <v>0</v>
      </c>
      <c r="I44" s="45">
        <f t="shared" si="5"/>
        <v>0</v>
      </c>
      <c r="J44" s="45">
        <f t="shared" si="5"/>
        <v>0</v>
      </c>
      <c r="K44" s="47">
        <f>K42+K43</f>
        <v>80000</v>
      </c>
      <c r="L44" s="47">
        <f t="shared" ref="L44:M44" si="6">L42+L43</f>
        <v>80000</v>
      </c>
      <c r="M44" s="47">
        <f t="shared" si="6"/>
        <v>80000</v>
      </c>
      <c r="N44" s="47">
        <f>SUM(N38:N41)</f>
        <v>0</v>
      </c>
      <c r="O44" s="47">
        <f t="shared" ref="O44:P44" si="7">SUM(O38:O41)</f>
        <v>0</v>
      </c>
      <c r="P44" s="47">
        <f t="shared" si="7"/>
        <v>0</v>
      </c>
      <c r="Q44" s="46">
        <f>K44+N44</f>
        <v>80000</v>
      </c>
      <c r="R44" s="46">
        <f>L44+O44</f>
        <v>80000</v>
      </c>
      <c r="S44" s="46">
        <f>M44+P44</f>
        <v>80000</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type="list" allowBlank="1" showInputMessage="1" showErrorMessage="1" sqref="B13">
      <formula1>$U$2:$U$4</formula1>
    </dataValidation>
    <dataValidation type="list" allowBlank="1" showInputMessage="1" showErrorMessage="1" sqref="D19:D22">
      <formula1>$V$2:$V$3</formula1>
    </dataValidation>
    <dataValidation showInputMessage="1" showErrorMessage="1" sqref="E19:E22"/>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6"/>
  <sheetViews>
    <sheetView topLeftCell="A37" zoomScaleNormal="100" workbookViewId="0">
      <selection activeCell="G21" sqref="G21:G22"/>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5.5703125" customWidth="1"/>
    <col min="13" max="13" width="5.85546875" bestFit="1"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1120</v>
      </c>
      <c r="E5" s="30" t="s">
        <v>51</v>
      </c>
      <c r="F5" s="22"/>
      <c r="H5" s="2"/>
      <c r="I5" s="2"/>
      <c r="J5" s="2"/>
    </row>
    <row r="6" spans="1:23" ht="19.5" customHeight="1" x14ac:dyDescent="0.25">
      <c r="B6" s="30" t="s">
        <v>48</v>
      </c>
      <c r="C6" s="22" t="s">
        <v>205</v>
      </c>
      <c r="E6" s="30" t="s">
        <v>52</v>
      </c>
      <c r="F6" s="22"/>
      <c r="H6" s="2"/>
      <c r="I6" s="2"/>
      <c r="J6" s="2"/>
    </row>
    <row r="7" spans="1:23" ht="18" customHeight="1" x14ac:dyDescent="0.25">
      <c r="B7" s="30" t="s">
        <v>49</v>
      </c>
      <c r="C7" s="22">
        <v>11005</v>
      </c>
      <c r="H7" s="2"/>
      <c r="I7" s="2"/>
      <c r="J7" s="2"/>
    </row>
    <row r="8" spans="1:23" ht="18" customHeight="1" x14ac:dyDescent="0.25">
      <c r="B8" s="30" t="s">
        <v>50</v>
      </c>
      <c r="C8" s="22" t="s">
        <v>244</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135.75" x14ac:dyDescent="0.3">
      <c r="B13" s="23" t="s">
        <v>17</v>
      </c>
      <c r="C13" s="85" t="s">
        <v>245</v>
      </c>
      <c r="D13" s="83" t="s">
        <v>246</v>
      </c>
      <c r="E13" s="83" t="s">
        <v>247</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58.5" customHeight="1" x14ac:dyDescent="0.25">
      <c r="B19" s="85" t="s">
        <v>314</v>
      </c>
      <c r="C19" s="23" t="s">
        <v>315</v>
      </c>
      <c r="D19" s="23" t="s">
        <v>21</v>
      </c>
      <c r="E19" s="23" t="s">
        <v>254</v>
      </c>
      <c r="F19" s="23"/>
      <c r="G19" s="99">
        <v>100</v>
      </c>
      <c r="H19" s="23">
        <v>200</v>
      </c>
      <c r="I19" s="23">
        <v>200</v>
      </c>
      <c r="J19" s="23">
        <v>200</v>
      </c>
      <c r="K19" s="23"/>
    </row>
    <row r="20" spans="1:11" ht="81" x14ac:dyDescent="0.25">
      <c r="B20" s="83" t="s">
        <v>313</v>
      </c>
      <c r="C20" s="23" t="s">
        <v>304</v>
      </c>
      <c r="D20" s="23" t="s">
        <v>18</v>
      </c>
      <c r="E20" s="23"/>
      <c r="F20" s="23"/>
      <c r="G20" s="23">
        <v>1407.04</v>
      </c>
      <c r="H20" s="23">
        <v>865.9</v>
      </c>
      <c r="I20" s="23">
        <v>865.9</v>
      </c>
      <c r="J20" s="23">
        <v>865.9</v>
      </c>
      <c r="K20" s="23"/>
    </row>
    <row r="21" spans="1:11" ht="54" x14ac:dyDescent="0.25">
      <c r="B21" s="83" t="s">
        <v>316</v>
      </c>
      <c r="C21" s="23" t="s">
        <v>317</v>
      </c>
      <c r="D21" s="23" t="s">
        <v>21</v>
      </c>
      <c r="E21" s="23" t="s">
        <v>254</v>
      </c>
      <c r="F21" s="23">
        <v>155</v>
      </c>
      <c r="G21" s="99">
        <v>110</v>
      </c>
      <c r="H21" s="23">
        <v>110</v>
      </c>
      <c r="I21" s="23">
        <v>110</v>
      </c>
      <c r="J21" s="23">
        <v>110</v>
      </c>
      <c r="K21" s="23"/>
    </row>
    <row r="22" spans="1:11" ht="51.75" customHeight="1" x14ac:dyDescent="0.25">
      <c r="B22" s="83" t="s">
        <v>318</v>
      </c>
      <c r="C22" s="23" t="s">
        <v>304</v>
      </c>
      <c r="D22" s="23" t="s">
        <v>18</v>
      </c>
      <c r="E22" s="23" t="s">
        <v>319</v>
      </c>
      <c r="F22" s="23">
        <v>222.6</v>
      </c>
      <c r="G22" s="99">
        <v>313.7</v>
      </c>
      <c r="H22" s="23">
        <v>313.7</v>
      </c>
      <c r="I22" s="23">
        <v>313.7</v>
      </c>
      <c r="J22" s="23">
        <v>313.7</v>
      </c>
      <c r="K22" s="23"/>
    </row>
    <row r="23" spans="1:11" x14ac:dyDescent="0.25">
      <c r="B23" s="23"/>
      <c r="C23" s="23"/>
      <c r="D23" s="23"/>
      <c r="E23" s="23"/>
      <c r="F23" s="23"/>
      <c r="G23" s="23"/>
      <c r="H23" s="23"/>
      <c r="I23" s="23"/>
      <c r="J23" s="23"/>
      <c r="K23" s="23"/>
    </row>
    <row r="24" spans="1:11" x14ac:dyDescent="0.25">
      <c r="B24" s="23"/>
      <c r="C24" s="23"/>
      <c r="D24" s="23"/>
      <c r="E24" s="23"/>
      <c r="F24" s="91">
        <v>98228.4</v>
      </c>
      <c r="G24" s="91" t="s">
        <v>248</v>
      </c>
      <c r="H24" s="91">
        <v>207695.3</v>
      </c>
      <c r="I24" s="91">
        <v>207695.3</v>
      </c>
      <c r="J24" s="91">
        <v>207695.3</v>
      </c>
      <c r="K24" s="23"/>
    </row>
    <row r="25" spans="1:11" ht="17.25" x14ac:dyDescent="0.25">
      <c r="B25" s="2"/>
      <c r="C25" s="2"/>
      <c r="D25" s="2"/>
      <c r="E25" s="2"/>
      <c r="F25" s="2"/>
      <c r="G25" s="2"/>
      <c r="H25" s="2"/>
      <c r="I25" s="2"/>
      <c r="J25" s="2"/>
    </row>
    <row r="26" spans="1:11" ht="15.75" x14ac:dyDescent="0.25">
      <c r="A26" s="11" t="s">
        <v>27</v>
      </c>
      <c r="C26" s="12"/>
      <c r="D26" s="12"/>
      <c r="E26" s="12"/>
      <c r="F26" s="12"/>
      <c r="G26" s="12"/>
      <c r="H26" s="12"/>
      <c r="I26" s="12"/>
      <c r="J26" s="12"/>
    </row>
    <row r="27" spans="1:11" x14ac:dyDescent="0.25">
      <c r="A27" s="13"/>
      <c r="C27" s="14"/>
      <c r="D27" s="14"/>
      <c r="E27" s="14"/>
      <c r="F27" s="14"/>
      <c r="G27" s="14"/>
      <c r="H27" s="14"/>
      <c r="I27" s="14"/>
      <c r="J27" s="14"/>
    </row>
    <row r="28" spans="1:11" x14ac:dyDescent="0.25">
      <c r="A28" s="15" t="s">
        <v>28</v>
      </c>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B31" s="16"/>
      <c r="C31" s="16"/>
      <c r="D31" s="16"/>
      <c r="E31" s="12"/>
      <c r="F31" s="12"/>
      <c r="G31" s="12"/>
      <c r="H31" s="12"/>
      <c r="I31" s="12"/>
      <c r="J31" s="12"/>
    </row>
    <row r="32" spans="1:11" x14ac:dyDescent="0.25">
      <c r="B32" s="16"/>
      <c r="C32" s="16"/>
      <c r="D32" s="16"/>
      <c r="E32" s="12"/>
      <c r="F32" s="12"/>
      <c r="G32" s="12"/>
      <c r="H32" s="12"/>
      <c r="I32" s="12"/>
      <c r="J32" s="12"/>
    </row>
    <row r="33" spans="1:19" x14ac:dyDescent="0.25">
      <c r="A33" s="15" t="s">
        <v>29</v>
      </c>
      <c r="E33" s="12"/>
      <c r="F33" s="12"/>
      <c r="G33" s="12"/>
      <c r="H33" s="12"/>
      <c r="I33" s="12"/>
      <c r="J33" s="12"/>
    </row>
    <row r="34" spans="1:19" ht="62.25" customHeight="1" x14ac:dyDescent="0.25">
      <c r="B34" s="120"/>
      <c r="C34" s="121"/>
      <c r="D34" s="121"/>
      <c r="E34" s="122"/>
      <c r="F34" s="12"/>
      <c r="G34" s="12"/>
      <c r="H34" s="12"/>
      <c r="I34" s="12"/>
      <c r="J34" s="12"/>
    </row>
    <row r="35" spans="1:19" ht="17.25" x14ac:dyDescent="0.25">
      <c r="B35" s="2"/>
      <c r="C35" s="2"/>
      <c r="D35" s="2"/>
      <c r="E35" s="12"/>
      <c r="F35" s="12"/>
      <c r="G35" s="12"/>
      <c r="H35" s="12"/>
      <c r="I35" s="12"/>
      <c r="J35" s="12"/>
    </row>
    <row r="36" spans="1:19" x14ac:dyDescent="0.25">
      <c r="A36" s="6" t="s">
        <v>30</v>
      </c>
    </row>
    <row r="38" spans="1:19" ht="54.75" customHeight="1" x14ac:dyDescent="0.25">
      <c r="B38" s="123" t="s">
        <v>63</v>
      </c>
      <c r="C38" s="47" t="s">
        <v>64</v>
      </c>
      <c r="D38" s="47" t="s">
        <v>65</v>
      </c>
      <c r="E38" s="114" t="s">
        <v>66</v>
      </c>
      <c r="F38" s="114"/>
      <c r="G38" s="114"/>
      <c r="H38" s="114" t="s">
        <v>67</v>
      </c>
      <c r="I38" s="114"/>
      <c r="J38" s="114"/>
      <c r="K38" s="114" t="s">
        <v>68</v>
      </c>
      <c r="L38" s="114"/>
      <c r="M38" s="114"/>
      <c r="N38" s="114" t="s">
        <v>69</v>
      </c>
      <c r="O38" s="114"/>
      <c r="P38" s="114"/>
      <c r="Q38" s="119" t="s">
        <v>70</v>
      </c>
      <c r="R38" s="119"/>
      <c r="S38" s="119"/>
    </row>
    <row r="39" spans="1:19" ht="27" x14ac:dyDescent="0.25">
      <c r="B39" s="123"/>
      <c r="C39" s="47" t="s">
        <v>9</v>
      </c>
      <c r="D39" s="47" t="s">
        <v>10</v>
      </c>
      <c r="E39" s="45" t="s">
        <v>0</v>
      </c>
      <c r="F39" s="45" t="s">
        <v>1</v>
      </c>
      <c r="G39" s="45" t="s">
        <v>3</v>
      </c>
      <c r="H39" s="45" t="s">
        <v>0</v>
      </c>
      <c r="I39" s="45" t="s">
        <v>1</v>
      </c>
      <c r="J39" s="45" t="s">
        <v>3</v>
      </c>
      <c r="K39" s="45" t="s">
        <v>13</v>
      </c>
      <c r="L39" s="45" t="s">
        <v>12</v>
      </c>
      <c r="M39" s="45" t="s">
        <v>11</v>
      </c>
      <c r="N39" s="45" t="s">
        <v>13</v>
      </c>
      <c r="O39" s="45" t="s">
        <v>12</v>
      </c>
      <c r="P39" s="45" t="s">
        <v>11</v>
      </c>
      <c r="Q39" s="46" t="s">
        <v>0</v>
      </c>
      <c r="R39" s="46" t="s">
        <v>1</v>
      </c>
      <c r="S39" s="46" t="s">
        <v>3</v>
      </c>
    </row>
    <row r="40" spans="1:19" ht="40.5" x14ac:dyDescent="0.25">
      <c r="B40" s="24" t="s">
        <v>243</v>
      </c>
      <c r="C40" s="24">
        <v>98228.4</v>
      </c>
      <c r="D40" s="24">
        <v>175211.5</v>
      </c>
      <c r="E40" s="25">
        <v>109466.9</v>
      </c>
      <c r="F40" s="25">
        <v>109466.9</v>
      </c>
      <c r="G40" s="25">
        <v>109466.9</v>
      </c>
      <c r="H40" s="25"/>
      <c r="I40" s="25"/>
      <c r="J40" s="25"/>
      <c r="K40" s="45">
        <f>C40+E40+H40</f>
        <v>207695.3</v>
      </c>
      <c r="L40" s="45">
        <f>C40+F40+I40</f>
        <v>207695.3</v>
      </c>
      <c r="M40" s="45">
        <f>C40+G40+J40</f>
        <v>207695.3</v>
      </c>
      <c r="N40" s="25"/>
      <c r="O40" s="25"/>
      <c r="P40" s="25"/>
      <c r="Q40" s="46">
        <f>K40+N40</f>
        <v>207695.3</v>
      </c>
      <c r="R40" s="46">
        <f>L40+O40</f>
        <v>207695.3</v>
      </c>
      <c r="S40" s="46">
        <f>M40+P40</f>
        <v>207695.3</v>
      </c>
    </row>
    <row r="41" spans="1:19" x14ac:dyDescent="0.25">
      <c r="B41" s="24"/>
      <c r="C41" s="24"/>
      <c r="D41" s="24"/>
      <c r="E41" s="25"/>
      <c r="F41" s="25"/>
      <c r="G41" s="25"/>
      <c r="H41" s="25"/>
      <c r="I41" s="25"/>
      <c r="J41" s="25"/>
      <c r="K41" s="67">
        <f t="shared" ref="K41:K43" si="0">C41+E41+H41</f>
        <v>0</v>
      </c>
      <c r="L41" s="67">
        <f t="shared" ref="L41:L43" si="1">C41+F41+I41</f>
        <v>0</v>
      </c>
      <c r="M41" s="67">
        <f t="shared" ref="M41:M43" si="2">C41+G41+J41</f>
        <v>0</v>
      </c>
      <c r="N41" s="25"/>
      <c r="O41" s="25"/>
      <c r="P41" s="25"/>
      <c r="Q41" s="46">
        <f t="shared" ref="Q41:S43" si="3">K41+N41</f>
        <v>0</v>
      </c>
      <c r="R41" s="46">
        <f t="shared" si="3"/>
        <v>0</v>
      </c>
      <c r="S41" s="46">
        <f t="shared" si="3"/>
        <v>0</v>
      </c>
    </row>
    <row r="42" spans="1:19" x14ac:dyDescent="0.25">
      <c r="B42" s="24"/>
      <c r="C42" s="24"/>
      <c r="D42" s="24"/>
      <c r="E42" s="25"/>
      <c r="F42" s="25"/>
      <c r="G42" s="25"/>
      <c r="H42" s="25"/>
      <c r="I42" s="25"/>
      <c r="J42" s="25"/>
      <c r="K42" s="67">
        <f t="shared" si="0"/>
        <v>0</v>
      </c>
      <c r="L42" s="67">
        <f t="shared" si="1"/>
        <v>0</v>
      </c>
      <c r="M42" s="67">
        <f t="shared" si="2"/>
        <v>0</v>
      </c>
      <c r="N42" s="25"/>
      <c r="O42" s="25"/>
      <c r="P42" s="25"/>
      <c r="Q42" s="46">
        <f t="shared" si="3"/>
        <v>0</v>
      </c>
      <c r="R42" s="46">
        <f t="shared" si="3"/>
        <v>0</v>
      </c>
      <c r="S42" s="46">
        <f t="shared" si="3"/>
        <v>0</v>
      </c>
    </row>
    <row r="43" spans="1:19" x14ac:dyDescent="0.25">
      <c r="B43" s="24"/>
      <c r="C43" s="24"/>
      <c r="D43" s="24"/>
      <c r="E43" s="25"/>
      <c r="F43" s="25"/>
      <c r="G43" s="25"/>
      <c r="H43" s="25"/>
      <c r="I43" s="25"/>
      <c r="J43" s="25"/>
      <c r="K43" s="67">
        <f t="shared" si="0"/>
        <v>0</v>
      </c>
      <c r="L43" s="67">
        <f t="shared" si="1"/>
        <v>0</v>
      </c>
      <c r="M43" s="67">
        <f t="shared" si="2"/>
        <v>0</v>
      </c>
      <c r="N43" s="25"/>
      <c r="O43" s="25"/>
      <c r="P43" s="25"/>
      <c r="Q43" s="46">
        <f t="shared" si="3"/>
        <v>0</v>
      </c>
      <c r="R43" s="46">
        <f t="shared" si="3"/>
        <v>0</v>
      </c>
      <c r="S43" s="46">
        <f t="shared" si="3"/>
        <v>0</v>
      </c>
    </row>
    <row r="44" spans="1:19" ht="28.5" x14ac:dyDescent="0.25">
      <c r="B44" s="17" t="s">
        <v>105</v>
      </c>
      <c r="C44" s="24">
        <v>98228.4</v>
      </c>
      <c r="D44" s="24">
        <v>175211.5</v>
      </c>
      <c r="E44" s="45">
        <f>SUM(E40:E43)</f>
        <v>109466.9</v>
      </c>
      <c r="F44" s="45">
        <f t="shared" ref="F44:J44" si="4">SUM(F40:F43)</f>
        <v>109466.9</v>
      </c>
      <c r="G44" s="45">
        <f t="shared" si="4"/>
        <v>109466.9</v>
      </c>
      <c r="H44" s="45">
        <f t="shared" si="4"/>
        <v>0</v>
      </c>
      <c r="I44" s="45">
        <f t="shared" si="4"/>
        <v>0</v>
      </c>
      <c r="J44" s="45">
        <f t="shared" si="4"/>
        <v>0</v>
      </c>
      <c r="K44" s="45">
        <f>C44+E44+H44</f>
        <v>207695.3</v>
      </c>
      <c r="L44" s="45">
        <f>C44+F44+I44</f>
        <v>207695.3</v>
      </c>
      <c r="M44" s="45">
        <f>C44+G44+J44</f>
        <v>207695.3</v>
      </c>
      <c r="N44" s="47" t="s">
        <v>2</v>
      </c>
      <c r="O44" s="47" t="s">
        <v>2</v>
      </c>
      <c r="P44" s="47" t="s">
        <v>2</v>
      </c>
      <c r="Q44" s="46" t="s">
        <v>2</v>
      </c>
      <c r="R44" s="46" t="s">
        <v>2</v>
      </c>
      <c r="S44" s="46" t="s">
        <v>2</v>
      </c>
    </row>
    <row r="45" spans="1:19" ht="28.5" x14ac:dyDescent="0.25">
      <c r="B45" s="17" t="s">
        <v>106</v>
      </c>
      <c r="C45" s="24"/>
      <c r="D45" s="24"/>
      <c r="E45" s="45" t="s">
        <v>40</v>
      </c>
      <c r="F45" s="45" t="s">
        <v>40</v>
      </c>
      <c r="G45" s="45" t="s">
        <v>40</v>
      </c>
      <c r="H45" s="45" t="s">
        <v>40</v>
      </c>
      <c r="I45" s="45" t="s">
        <v>40</v>
      </c>
      <c r="J45" s="45" t="s">
        <v>40</v>
      </c>
      <c r="K45" s="45">
        <f>C45</f>
        <v>0</v>
      </c>
      <c r="L45" s="45">
        <f>C45</f>
        <v>0</v>
      </c>
      <c r="M45" s="45">
        <f>C45</f>
        <v>0</v>
      </c>
      <c r="N45" s="47" t="s">
        <v>2</v>
      </c>
      <c r="O45" s="47" t="s">
        <v>2</v>
      </c>
      <c r="P45" s="47" t="s">
        <v>2</v>
      </c>
      <c r="Q45" s="46" t="s">
        <v>2</v>
      </c>
      <c r="R45" s="46" t="s">
        <v>2</v>
      </c>
      <c r="S45" s="46" t="s">
        <v>2</v>
      </c>
    </row>
    <row r="46" spans="1:19" x14ac:dyDescent="0.25">
      <c r="B46" s="17" t="s">
        <v>107</v>
      </c>
      <c r="C46" s="45">
        <f>SUM(C40:C43)</f>
        <v>98228.4</v>
      </c>
      <c r="D46" s="45">
        <f>SUM(D40:D43)</f>
        <v>175211.5</v>
      </c>
      <c r="E46" s="45">
        <f>E44</f>
        <v>109466.9</v>
      </c>
      <c r="F46" s="45">
        <f t="shared" ref="F46:J46" si="5">F44</f>
        <v>109466.9</v>
      </c>
      <c r="G46" s="45">
        <f t="shared" si="5"/>
        <v>109466.9</v>
      </c>
      <c r="H46" s="45">
        <f t="shared" si="5"/>
        <v>0</v>
      </c>
      <c r="I46" s="45">
        <f t="shared" si="5"/>
        <v>0</v>
      </c>
      <c r="J46" s="45">
        <f t="shared" si="5"/>
        <v>0</v>
      </c>
      <c r="K46" s="47">
        <f>K44+K45</f>
        <v>207695.3</v>
      </c>
      <c r="L46" s="47">
        <f t="shared" ref="L46:M46" si="6">L44+L45</f>
        <v>207695.3</v>
      </c>
      <c r="M46" s="47">
        <f t="shared" si="6"/>
        <v>207695.3</v>
      </c>
      <c r="N46" s="47">
        <f>SUM(N40:N43)</f>
        <v>0</v>
      </c>
      <c r="O46" s="47">
        <f t="shared" ref="O46:P46" si="7">SUM(O40:O43)</f>
        <v>0</v>
      </c>
      <c r="P46" s="47">
        <f t="shared" si="7"/>
        <v>0</v>
      </c>
      <c r="Q46" s="46">
        <f>K46+N46</f>
        <v>207695.3</v>
      </c>
      <c r="R46" s="46">
        <f>L46+O46</f>
        <v>207695.3</v>
      </c>
      <c r="S46" s="46">
        <f>M46+P46</f>
        <v>207695.3</v>
      </c>
    </row>
  </sheetData>
  <mergeCells count="13">
    <mergeCell ref="K17:K18"/>
    <mergeCell ref="B17:B18"/>
    <mergeCell ref="C17:C18"/>
    <mergeCell ref="D17:D18"/>
    <mergeCell ref="E17:E18"/>
    <mergeCell ref="F17:J17"/>
    <mergeCell ref="Q38:S38"/>
    <mergeCell ref="B34:E34"/>
    <mergeCell ref="B38:B39"/>
    <mergeCell ref="E38:G38"/>
    <mergeCell ref="H38:J38"/>
    <mergeCell ref="K38:M38"/>
    <mergeCell ref="N38:P38"/>
  </mergeCells>
  <dataValidations count="4">
    <dataValidation type="list" allowBlank="1" showInputMessage="1" showErrorMessage="1" sqref="B13">
      <formula1>$U$2:$U$4</formula1>
    </dataValidation>
    <dataValidation type="list" allowBlank="1" showInputMessage="1" showErrorMessage="1" sqref="D19:D24">
      <formula1>$V$2:$V$3</formula1>
    </dataValidation>
    <dataValidation showInputMessage="1" showErrorMessage="1" sqref="E19:E24"/>
    <dataValidation type="whole" operator="lessThan" allowBlank="1" showInputMessage="1" showErrorMessage="1" sqref="N40:P43">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85725</xdr:colOff>
                    <xdr:row>30</xdr:row>
                    <xdr:rowOff>0</xdr:rowOff>
                  </from>
                  <to>
                    <xdr:col>2</xdr:col>
                    <xdr:colOff>1171575</xdr:colOff>
                    <xdr:row>31</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85725</xdr:colOff>
                    <xdr:row>27</xdr:row>
                    <xdr:rowOff>171450</xdr:rowOff>
                  </from>
                  <to>
                    <xdr:col>3</xdr:col>
                    <xdr:colOff>266700</xdr:colOff>
                    <xdr:row>29</xdr:row>
                    <xdr:rowOff>28575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85725</xdr:colOff>
                    <xdr:row>29</xdr:row>
                    <xdr:rowOff>28575</xdr:rowOff>
                  </from>
                  <to>
                    <xdr:col>3</xdr:col>
                    <xdr:colOff>266700</xdr:colOff>
                    <xdr:row>30</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xdr:col>
                    <xdr:colOff>95250</xdr:colOff>
                    <xdr:row>31</xdr:row>
                    <xdr:rowOff>9525</xdr:rowOff>
                  </from>
                  <to>
                    <xdr:col>2</xdr:col>
                    <xdr:colOff>571500</xdr:colOff>
                    <xdr:row>32</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A34" zoomScaleNormal="100" workbookViewId="0">
      <selection activeCell="B19" sqref="B19"/>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5.5703125" customWidth="1"/>
    <col min="13" max="13" width="5.85546875" bestFit="1"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1120</v>
      </c>
      <c r="E5" s="30" t="s">
        <v>51</v>
      </c>
      <c r="F5" s="22"/>
      <c r="H5" s="2"/>
      <c r="I5" s="2"/>
      <c r="J5" s="2"/>
    </row>
    <row r="6" spans="1:23" ht="19.5" customHeight="1" x14ac:dyDescent="0.25">
      <c r="B6" s="30" t="s">
        <v>48</v>
      </c>
      <c r="C6" s="22" t="s">
        <v>205</v>
      </c>
      <c r="E6" s="30" t="s">
        <v>52</v>
      </c>
      <c r="F6" s="22" t="s">
        <v>177</v>
      </c>
      <c r="H6" s="2"/>
      <c r="I6" s="2"/>
      <c r="J6" s="2"/>
    </row>
    <row r="7" spans="1:23" ht="18" customHeight="1" x14ac:dyDescent="0.25">
      <c r="B7" s="30" t="s">
        <v>49</v>
      </c>
      <c r="C7" s="22">
        <v>11007</v>
      </c>
      <c r="H7" s="2"/>
      <c r="I7" s="2"/>
      <c r="J7" s="2"/>
    </row>
    <row r="8" spans="1:23" ht="123" customHeight="1" x14ac:dyDescent="0.25">
      <c r="B8" s="30" t="s">
        <v>50</v>
      </c>
      <c r="C8" s="80" t="s">
        <v>249</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81.75" x14ac:dyDescent="0.3">
      <c r="B13" s="23" t="s">
        <v>17</v>
      </c>
      <c r="C13" s="85" t="s">
        <v>250</v>
      </c>
      <c r="D13" s="83" t="s">
        <v>251</v>
      </c>
      <c r="E13" s="83" t="s">
        <v>252</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60.75" customHeight="1" x14ac:dyDescent="0.25">
      <c r="B19" s="85" t="s">
        <v>253</v>
      </c>
      <c r="C19" s="23" t="s">
        <v>152</v>
      </c>
      <c r="D19" s="23" t="s">
        <v>18</v>
      </c>
      <c r="E19" s="23" t="s">
        <v>254</v>
      </c>
      <c r="F19" s="23">
        <v>663609.43999999994</v>
      </c>
      <c r="G19" s="23">
        <v>676254.4</v>
      </c>
      <c r="H19" s="23">
        <v>905529.3</v>
      </c>
      <c r="I19" s="23">
        <v>905529.3</v>
      </c>
      <c r="J19" s="23">
        <v>905529.3</v>
      </c>
      <c r="K19" s="23"/>
    </row>
    <row r="20" spans="1:11" x14ac:dyDescent="0.25">
      <c r="B20" s="23"/>
      <c r="C20" s="23"/>
      <c r="D20" s="23"/>
      <c r="E20" s="23"/>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ht="27"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ht="40.5" x14ac:dyDescent="0.25">
      <c r="B38" s="24" t="s">
        <v>243</v>
      </c>
      <c r="C38" s="24">
        <v>663609.43999999994</v>
      </c>
      <c r="D38" s="24">
        <v>676254.4</v>
      </c>
      <c r="E38" s="25">
        <v>241919.8600000001</v>
      </c>
      <c r="F38" s="25">
        <v>241919.8600000001</v>
      </c>
      <c r="G38" s="25">
        <v>241919.8600000001</v>
      </c>
      <c r="H38" s="25"/>
      <c r="I38" s="25"/>
      <c r="J38" s="25"/>
      <c r="K38" s="45">
        <f>C38+E38+H38</f>
        <v>905529.3</v>
      </c>
      <c r="L38" s="45">
        <f>C38+F38+I38</f>
        <v>905529.3</v>
      </c>
      <c r="M38" s="45">
        <f>C38+G38+J38</f>
        <v>905529.3</v>
      </c>
      <c r="N38" s="25"/>
      <c r="O38" s="25"/>
      <c r="P38" s="25"/>
      <c r="Q38" s="46">
        <f>K38+N38</f>
        <v>905529.3</v>
      </c>
      <c r="R38" s="46">
        <f>L38+O38</f>
        <v>905529.3</v>
      </c>
      <c r="S38" s="46">
        <f>M38+P38</f>
        <v>905529.3</v>
      </c>
    </row>
    <row r="39" spans="1:19" x14ac:dyDescent="0.25">
      <c r="B39" s="24"/>
      <c r="C39" s="24"/>
      <c r="D39" s="24"/>
      <c r="E39" s="25"/>
      <c r="F39" s="25"/>
      <c r="G39" s="25"/>
      <c r="H39" s="25"/>
      <c r="I39" s="25"/>
      <c r="J39" s="25"/>
      <c r="K39" s="45">
        <f t="shared" ref="K39:M41" si="0">C39+E39+H39</f>
        <v>0</v>
      </c>
      <c r="L39" s="45">
        <f t="shared" si="0"/>
        <v>0</v>
      </c>
      <c r="M39" s="45">
        <f t="shared" si="0"/>
        <v>0</v>
      </c>
      <c r="N39" s="25"/>
      <c r="O39" s="25"/>
      <c r="P39" s="25"/>
      <c r="Q39" s="46">
        <f t="shared" ref="Q39:S41" si="1">K39+N39</f>
        <v>0</v>
      </c>
      <c r="R39" s="46">
        <f t="shared" si="1"/>
        <v>0</v>
      </c>
      <c r="S39" s="46">
        <f t="shared" si="1"/>
        <v>0</v>
      </c>
    </row>
    <row r="40" spans="1:19" x14ac:dyDescent="0.25">
      <c r="B40" s="24"/>
      <c r="C40" s="24"/>
      <c r="D40" s="24"/>
      <c r="E40" s="25"/>
      <c r="F40" s="25"/>
      <c r="G40" s="25"/>
      <c r="H40" s="25"/>
      <c r="I40" s="25"/>
      <c r="J40" s="25"/>
      <c r="K40" s="45">
        <f t="shared" si="0"/>
        <v>0</v>
      </c>
      <c r="L40" s="45">
        <f t="shared" si="0"/>
        <v>0</v>
      </c>
      <c r="M40" s="45">
        <f t="shared" si="0"/>
        <v>0</v>
      </c>
      <c r="N40" s="25"/>
      <c r="O40" s="25"/>
      <c r="P40" s="25"/>
      <c r="Q40" s="46">
        <f t="shared" si="1"/>
        <v>0</v>
      </c>
      <c r="R40" s="46">
        <f t="shared" si="1"/>
        <v>0</v>
      </c>
      <c r="S40" s="46">
        <f t="shared" si="1"/>
        <v>0</v>
      </c>
    </row>
    <row r="41" spans="1:19" x14ac:dyDescent="0.25">
      <c r="B41" s="24"/>
      <c r="C41" s="24"/>
      <c r="D41" s="24"/>
      <c r="E41" s="25"/>
      <c r="F41" s="25"/>
      <c r="G41" s="25"/>
      <c r="H41" s="25"/>
      <c r="I41" s="25"/>
      <c r="J41" s="25"/>
      <c r="K41" s="45">
        <f t="shared" si="0"/>
        <v>0</v>
      </c>
      <c r="L41" s="45">
        <f t="shared" si="0"/>
        <v>0</v>
      </c>
      <c r="M41" s="45">
        <f t="shared" si="0"/>
        <v>0</v>
      </c>
      <c r="N41" s="25"/>
      <c r="O41" s="25"/>
      <c r="P41" s="25"/>
      <c r="Q41" s="46">
        <f t="shared" si="1"/>
        <v>0</v>
      </c>
      <c r="R41" s="46">
        <f t="shared" si="1"/>
        <v>0</v>
      </c>
      <c r="S41" s="46">
        <f t="shared" si="1"/>
        <v>0</v>
      </c>
    </row>
    <row r="42" spans="1:19" ht="28.5" x14ac:dyDescent="0.25">
      <c r="B42" s="17" t="s">
        <v>105</v>
      </c>
      <c r="C42" s="24">
        <v>663609.43999999994</v>
      </c>
      <c r="D42" s="24">
        <v>676254.4</v>
      </c>
      <c r="E42" s="45">
        <f>SUM(E38:E41)</f>
        <v>241919.8600000001</v>
      </c>
      <c r="F42" s="45">
        <f t="shared" ref="F42:J42" si="2">SUM(F38:F41)</f>
        <v>241919.8600000001</v>
      </c>
      <c r="G42" s="45">
        <f t="shared" si="2"/>
        <v>241919.8600000001</v>
      </c>
      <c r="H42" s="45">
        <f t="shared" si="2"/>
        <v>0</v>
      </c>
      <c r="I42" s="45">
        <f t="shared" si="2"/>
        <v>0</v>
      </c>
      <c r="J42" s="45">
        <f t="shared" si="2"/>
        <v>0</v>
      </c>
      <c r="K42" s="45">
        <f>C42+E42+H42</f>
        <v>905529.3</v>
      </c>
      <c r="L42" s="45">
        <f>C42+F42+I42</f>
        <v>905529.3</v>
      </c>
      <c r="M42" s="45">
        <f>C42+G42+J42</f>
        <v>905529.3</v>
      </c>
      <c r="N42" s="47" t="s">
        <v>2</v>
      </c>
      <c r="O42" s="47" t="s">
        <v>2</v>
      </c>
      <c r="P42" s="47" t="s">
        <v>2</v>
      </c>
      <c r="Q42" s="46" t="s">
        <v>2</v>
      </c>
      <c r="R42" s="46" t="s">
        <v>2</v>
      </c>
      <c r="S42" s="46" t="s">
        <v>2</v>
      </c>
    </row>
    <row r="43" spans="1:19" ht="28.5" x14ac:dyDescent="0.25">
      <c r="B43" s="17" t="s">
        <v>106</v>
      </c>
      <c r="C43" s="24"/>
      <c r="D43" s="24"/>
      <c r="E43" s="45" t="s">
        <v>40</v>
      </c>
      <c r="F43" s="45" t="s">
        <v>40</v>
      </c>
      <c r="G43" s="45" t="s">
        <v>40</v>
      </c>
      <c r="H43" s="45" t="s">
        <v>40</v>
      </c>
      <c r="I43" s="45" t="s">
        <v>40</v>
      </c>
      <c r="J43" s="45" t="s">
        <v>40</v>
      </c>
      <c r="K43" s="45">
        <f>C43</f>
        <v>0</v>
      </c>
      <c r="L43" s="45">
        <f>C43</f>
        <v>0</v>
      </c>
      <c r="M43" s="45">
        <f>C43</f>
        <v>0</v>
      </c>
      <c r="N43" s="47" t="s">
        <v>2</v>
      </c>
      <c r="O43" s="47" t="s">
        <v>2</v>
      </c>
      <c r="P43" s="47" t="s">
        <v>2</v>
      </c>
      <c r="Q43" s="46" t="s">
        <v>2</v>
      </c>
      <c r="R43" s="46" t="s">
        <v>2</v>
      </c>
      <c r="S43" s="46" t="s">
        <v>2</v>
      </c>
    </row>
    <row r="44" spans="1:19" x14ac:dyDescent="0.25">
      <c r="B44" s="17" t="s">
        <v>107</v>
      </c>
      <c r="C44" s="45">
        <f>SUM(C38:C41)</f>
        <v>663609.43999999994</v>
      </c>
      <c r="D44" s="45">
        <f>SUM(D38:D41)</f>
        <v>676254.4</v>
      </c>
      <c r="E44" s="45">
        <f>E42</f>
        <v>241919.8600000001</v>
      </c>
      <c r="F44" s="45">
        <f t="shared" ref="F44:J44" si="3">F42</f>
        <v>241919.8600000001</v>
      </c>
      <c r="G44" s="45">
        <f t="shared" si="3"/>
        <v>241919.8600000001</v>
      </c>
      <c r="H44" s="45">
        <f t="shared" si="3"/>
        <v>0</v>
      </c>
      <c r="I44" s="45">
        <f t="shared" si="3"/>
        <v>0</v>
      </c>
      <c r="J44" s="45">
        <f t="shared" si="3"/>
        <v>0</v>
      </c>
      <c r="K44" s="47">
        <f>K42+K43</f>
        <v>905529.3</v>
      </c>
      <c r="L44" s="47">
        <f t="shared" ref="L44:M44" si="4">L42+L43</f>
        <v>905529.3</v>
      </c>
      <c r="M44" s="47">
        <f t="shared" si="4"/>
        <v>905529.3</v>
      </c>
      <c r="N44" s="47">
        <f>SUM(N38:N41)</f>
        <v>0</v>
      </c>
      <c r="O44" s="47">
        <f t="shared" ref="O44:P44" si="5">SUM(O38:O41)</f>
        <v>0</v>
      </c>
      <c r="P44" s="47">
        <f t="shared" si="5"/>
        <v>0</v>
      </c>
      <c r="Q44" s="46">
        <f>K44+N44</f>
        <v>905529.3</v>
      </c>
      <c r="R44" s="46">
        <f>L44+O44</f>
        <v>905529.3</v>
      </c>
      <c r="S44" s="46">
        <f>M44+P44</f>
        <v>905529.3</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showInputMessage="1" showErrorMessage="1" sqref="E19:E22"/>
    <dataValidation type="list" allowBlank="1" showInputMessage="1" showErrorMessage="1" sqref="D19:D22">
      <formula1>$V$2:$V$3</formula1>
    </dataValidation>
    <dataValidation type="list" allowBlank="1" showInputMessage="1" showErrorMessage="1" sqref="B13">
      <formula1>$U$2:$U$4</formula1>
    </dataValidation>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E31" zoomScaleNormal="100" workbookViewId="0">
      <selection activeCell="K48" sqref="K48"/>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8.140625" customWidth="1"/>
    <col min="13" max="13" width="10.28515625"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1120</v>
      </c>
      <c r="E5" s="30" t="s">
        <v>51</v>
      </c>
      <c r="F5" s="22"/>
      <c r="H5" s="2"/>
      <c r="I5" s="2"/>
      <c r="J5" s="2"/>
    </row>
    <row r="6" spans="1:23" ht="19.5" customHeight="1" x14ac:dyDescent="0.25">
      <c r="B6" s="30" t="s">
        <v>48</v>
      </c>
      <c r="C6" s="22" t="s">
        <v>205</v>
      </c>
      <c r="E6" s="30" t="s">
        <v>52</v>
      </c>
      <c r="F6" s="22"/>
      <c r="H6" s="2"/>
      <c r="I6" s="2"/>
      <c r="J6" s="2"/>
    </row>
    <row r="7" spans="1:23" ht="18" customHeight="1" x14ac:dyDescent="0.25">
      <c r="B7" s="30" t="s">
        <v>49</v>
      </c>
      <c r="C7" s="22">
        <v>31001</v>
      </c>
      <c r="H7" s="2"/>
      <c r="I7" s="2"/>
      <c r="J7" s="2"/>
    </row>
    <row r="8" spans="1:23" ht="98.25" customHeight="1" x14ac:dyDescent="0.25">
      <c r="B8" s="30" t="s">
        <v>50</v>
      </c>
      <c r="C8" s="95" t="s">
        <v>255</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54" x14ac:dyDescent="0.3">
      <c r="B13" s="23" t="s">
        <v>22</v>
      </c>
      <c r="C13" s="83" t="s">
        <v>260</v>
      </c>
      <c r="D13" s="23"/>
      <c r="E13" s="23" t="s">
        <v>261</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41.25" customHeight="1" x14ac:dyDescent="0.25">
      <c r="B19" s="85" t="s">
        <v>256</v>
      </c>
      <c r="C19" s="23" t="s">
        <v>188</v>
      </c>
      <c r="D19" s="23" t="s">
        <v>21</v>
      </c>
      <c r="E19" s="23" t="s">
        <v>254</v>
      </c>
      <c r="F19" s="23">
        <v>5140.5</v>
      </c>
      <c r="G19" s="23">
        <v>110000</v>
      </c>
      <c r="H19" s="23">
        <v>140200</v>
      </c>
      <c r="I19" s="23">
        <v>135000</v>
      </c>
      <c r="J19" s="23">
        <v>135000</v>
      </c>
      <c r="K19" s="23"/>
    </row>
    <row r="20" spans="1:11" x14ac:dyDescent="0.25">
      <c r="B20" s="23"/>
      <c r="C20" s="23"/>
      <c r="D20" s="23"/>
      <c r="E20" s="23"/>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x14ac:dyDescent="0.25">
      <c r="B38" s="24" t="s">
        <v>258</v>
      </c>
      <c r="C38" s="24">
        <v>5140.5</v>
      </c>
      <c r="D38" s="24"/>
      <c r="E38" s="25"/>
      <c r="F38" s="25"/>
      <c r="G38" s="25"/>
      <c r="H38" s="25">
        <v>25059.5</v>
      </c>
      <c r="I38" s="25">
        <v>19859.5</v>
      </c>
      <c r="J38" s="25">
        <v>19859.5</v>
      </c>
      <c r="K38" s="45">
        <f>C38+E38+H38</f>
        <v>30200</v>
      </c>
      <c r="L38" s="45">
        <f>C38+F38+I38</f>
        <v>25000</v>
      </c>
      <c r="M38" s="45">
        <f>C38+G38+J38</f>
        <v>25000</v>
      </c>
      <c r="N38" s="25"/>
      <c r="O38" s="25"/>
      <c r="P38" s="25"/>
      <c r="Q38" s="46">
        <f>K38+N38</f>
        <v>30200</v>
      </c>
      <c r="R38" s="46">
        <f>L38+O38</f>
        <v>25000</v>
      </c>
      <c r="S38" s="46">
        <f>M38+P38</f>
        <v>25000</v>
      </c>
    </row>
    <row r="39" spans="1:19" ht="27" x14ac:dyDescent="0.25">
      <c r="B39" s="24" t="s">
        <v>257</v>
      </c>
      <c r="C39" s="24"/>
      <c r="D39" s="24">
        <v>110000</v>
      </c>
      <c r="E39" s="25"/>
      <c r="F39" s="25"/>
      <c r="G39" s="25"/>
      <c r="H39" s="25">
        <v>110000</v>
      </c>
      <c r="I39" s="25">
        <v>110000</v>
      </c>
      <c r="J39" s="25">
        <v>110000</v>
      </c>
      <c r="K39" s="45">
        <f t="shared" ref="K39:M41" si="0">C39+E39+H39</f>
        <v>110000</v>
      </c>
      <c r="L39" s="45">
        <f t="shared" si="0"/>
        <v>220000</v>
      </c>
      <c r="M39" s="45">
        <f t="shared" si="0"/>
        <v>110000</v>
      </c>
      <c r="N39" s="25"/>
      <c r="O39" s="25"/>
      <c r="P39" s="25"/>
      <c r="Q39" s="46">
        <f t="shared" ref="Q39:S41" si="1">K39+N39</f>
        <v>110000</v>
      </c>
      <c r="R39" s="46">
        <f t="shared" si="1"/>
        <v>220000</v>
      </c>
      <c r="S39" s="46">
        <f t="shared" si="1"/>
        <v>110000</v>
      </c>
    </row>
    <row r="40" spans="1:19" x14ac:dyDescent="0.25">
      <c r="B40" s="24"/>
      <c r="C40" s="24"/>
      <c r="D40" s="24"/>
      <c r="E40" s="25"/>
      <c r="F40" s="25"/>
      <c r="G40" s="25"/>
      <c r="H40" s="25"/>
      <c r="I40" s="25"/>
      <c r="J40" s="25"/>
      <c r="K40" s="45">
        <f t="shared" si="0"/>
        <v>0</v>
      </c>
      <c r="L40" s="45">
        <f t="shared" si="0"/>
        <v>0</v>
      </c>
      <c r="M40" s="45">
        <f t="shared" si="0"/>
        <v>0</v>
      </c>
      <c r="N40" s="25"/>
      <c r="O40" s="25"/>
      <c r="P40" s="25"/>
      <c r="Q40" s="46">
        <f t="shared" si="1"/>
        <v>0</v>
      </c>
      <c r="R40" s="46">
        <f t="shared" si="1"/>
        <v>0</v>
      </c>
      <c r="S40" s="46">
        <f t="shared" si="1"/>
        <v>0</v>
      </c>
    </row>
    <row r="41" spans="1:19" x14ac:dyDescent="0.25">
      <c r="B41" s="24"/>
      <c r="C41" s="24"/>
      <c r="D41" s="24"/>
      <c r="E41" s="25"/>
      <c r="F41" s="25"/>
      <c r="G41" s="25"/>
      <c r="H41" s="25"/>
      <c r="I41" s="25"/>
      <c r="J41" s="25"/>
      <c r="K41" s="45">
        <f t="shared" si="0"/>
        <v>0</v>
      </c>
      <c r="L41" s="45">
        <f t="shared" si="0"/>
        <v>0</v>
      </c>
      <c r="M41" s="45">
        <f t="shared" si="0"/>
        <v>0</v>
      </c>
      <c r="N41" s="25"/>
      <c r="O41" s="25"/>
      <c r="P41" s="25"/>
      <c r="Q41" s="46">
        <f t="shared" si="1"/>
        <v>0</v>
      </c>
      <c r="R41" s="46">
        <f t="shared" si="1"/>
        <v>0</v>
      </c>
      <c r="S41" s="46">
        <f t="shared" si="1"/>
        <v>0</v>
      </c>
    </row>
    <row r="42" spans="1:19" ht="28.5" x14ac:dyDescent="0.25">
      <c r="B42" s="17" t="s">
        <v>105</v>
      </c>
      <c r="C42" s="24">
        <v>5140.5</v>
      </c>
      <c r="D42" s="24">
        <v>110000</v>
      </c>
      <c r="E42" s="45">
        <f>SUM(E38:E41)</f>
        <v>0</v>
      </c>
      <c r="F42" s="45">
        <f t="shared" ref="F42:J42" si="2">SUM(F38:F41)</f>
        <v>0</v>
      </c>
      <c r="G42" s="45">
        <f t="shared" si="2"/>
        <v>0</v>
      </c>
      <c r="H42" s="45">
        <f t="shared" si="2"/>
        <v>135059.5</v>
      </c>
      <c r="I42" s="45">
        <f t="shared" si="2"/>
        <v>129859.5</v>
      </c>
      <c r="J42" s="45">
        <f t="shared" si="2"/>
        <v>129859.5</v>
      </c>
      <c r="K42" s="45">
        <f>C42+E42+H42</f>
        <v>140200</v>
      </c>
      <c r="L42" s="45">
        <f>C42+F42+I42</f>
        <v>135000</v>
      </c>
      <c r="M42" s="45">
        <f>C42+G42+J42</f>
        <v>135000</v>
      </c>
      <c r="N42" s="47" t="s">
        <v>2</v>
      </c>
      <c r="O42" s="47" t="s">
        <v>2</v>
      </c>
      <c r="P42" s="47" t="s">
        <v>2</v>
      </c>
      <c r="Q42" s="46" t="s">
        <v>2</v>
      </c>
      <c r="R42" s="46" t="s">
        <v>2</v>
      </c>
      <c r="S42" s="46" t="s">
        <v>2</v>
      </c>
    </row>
    <row r="43" spans="1:19" ht="28.5" x14ac:dyDescent="0.25">
      <c r="B43" s="17" t="s">
        <v>106</v>
      </c>
      <c r="C43" s="24"/>
      <c r="D43" s="24"/>
      <c r="E43" s="45" t="s">
        <v>40</v>
      </c>
      <c r="F43" s="45" t="s">
        <v>40</v>
      </c>
      <c r="G43" s="45" t="s">
        <v>40</v>
      </c>
      <c r="H43" s="45" t="s">
        <v>40</v>
      </c>
      <c r="I43" s="45" t="s">
        <v>40</v>
      </c>
      <c r="J43" s="45" t="s">
        <v>40</v>
      </c>
      <c r="K43" s="45">
        <f>C43</f>
        <v>0</v>
      </c>
      <c r="L43" s="45">
        <f>C43</f>
        <v>0</v>
      </c>
      <c r="M43" s="45">
        <f>C43</f>
        <v>0</v>
      </c>
      <c r="N43" s="47" t="s">
        <v>2</v>
      </c>
      <c r="O43" s="47" t="s">
        <v>2</v>
      </c>
      <c r="P43" s="47" t="s">
        <v>2</v>
      </c>
      <c r="Q43" s="46" t="s">
        <v>2</v>
      </c>
      <c r="R43" s="46" t="s">
        <v>2</v>
      </c>
      <c r="S43" s="46" t="s">
        <v>2</v>
      </c>
    </row>
    <row r="44" spans="1:19" x14ac:dyDescent="0.25">
      <c r="B44" s="17" t="s">
        <v>107</v>
      </c>
      <c r="C44" s="45">
        <f>SUM(C38:C41)</f>
        <v>5140.5</v>
      </c>
      <c r="D44" s="45">
        <f>SUM(D38:D41)</f>
        <v>110000</v>
      </c>
      <c r="E44" s="45">
        <f>E42</f>
        <v>0</v>
      </c>
      <c r="F44" s="45">
        <f t="shared" ref="F44:J44" si="3">F42</f>
        <v>0</v>
      </c>
      <c r="G44" s="45">
        <f t="shared" si="3"/>
        <v>0</v>
      </c>
      <c r="H44" s="45">
        <f t="shared" si="3"/>
        <v>135059.5</v>
      </c>
      <c r="I44" s="45">
        <f t="shared" si="3"/>
        <v>129859.5</v>
      </c>
      <c r="J44" s="45">
        <f t="shared" si="3"/>
        <v>129859.5</v>
      </c>
      <c r="K44" s="47">
        <f>K42+K43</f>
        <v>140200</v>
      </c>
      <c r="L44" s="47">
        <f t="shared" ref="L44:M44" si="4">L42+L43</f>
        <v>135000</v>
      </c>
      <c r="M44" s="47">
        <f t="shared" si="4"/>
        <v>135000</v>
      </c>
      <c r="N44" s="47">
        <f>SUM(N38:N41)</f>
        <v>0</v>
      </c>
      <c r="O44" s="47">
        <f t="shared" ref="O44:P44" si="5">SUM(O38:O41)</f>
        <v>0</v>
      </c>
      <c r="P44" s="47">
        <f t="shared" si="5"/>
        <v>0</v>
      </c>
      <c r="Q44" s="46">
        <f>K44+N44</f>
        <v>140200</v>
      </c>
      <c r="R44" s="46">
        <f>L44+O44</f>
        <v>135000</v>
      </c>
      <c r="S44" s="46">
        <f>M44+P44</f>
        <v>135000</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type="list" allowBlank="1" showInputMessage="1" showErrorMessage="1" sqref="B13">
      <formula1>$U$2:$U$4</formula1>
    </dataValidation>
    <dataValidation type="list" allowBlank="1" showInputMessage="1" showErrorMessage="1" sqref="D19:D22">
      <formula1>$V$2:$V$3</formula1>
    </dataValidation>
    <dataValidation showInputMessage="1" showErrorMessage="1" sqref="E19:E22"/>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zoomScaleNormal="100" workbookViewId="0">
      <selection activeCell="C5" sqref="C5:C6"/>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5.5703125" customWidth="1"/>
    <col min="13" max="13" width="5.85546875" bestFit="1" customWidth="1"/>
    <col min="14" max="14" width="9.5703125" customWidth="1"/>
    <col min="15" max="15" width="8.140625" customWidth="1"/>
    <col min="16" max="16" width="11.28515625"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1120</v>
      </c>
      <c r="E5" s="30" t="s">
        <v>51</v>
      </c>
      <c r="F5" s="22"/>
      <c r="H5" s="2"/>
      <c r="I5" s="2"/>
      <c r="J5" s="2"/>
    </row>
    <row r="6" spans="1:23" ht="83.25" customHeight="1" x14ac:dyDescent="0.25">
      <c r="B6" s="30" t="s">
        <v>48</v>
      </c>
      <c r="C6" s="80" t="s">
        <v>205</v>
      </c>
      <c r="E6" s="30" t="s">
        <v>52</v>
      </c>
      <c r="F6" s="22"/>
      <c r="H6" s="2"/>
      <c r="I6" s="2"/>
      <c r="J6" s="2"/>
    </row>
    <row r="7" spans="1:23" ht="18" customHeight="1" x14ac:dyDescent="0.25">
      <c r="B7" s="30" t="s">
        <v>49</v>
      </c>
      <c r="C7" s="80">
        <v>31002</v>
      </c>
      <c r="H7" s="2"/>
      <c r="I7" s="2"/>
      <c r="J7" s="2"/>
    </row>
    <row r="8" spans="1:23" ht="94.5" customHeight="1" x14ac:dyDescent="0.25">
      <c r="B8" s="30" t="s">
        <v>50</v>
      </c>
      <c r="C8" s="80" t="s">
        <v>259</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41.25" x14ac:dyDescent="0.3">
      <c r="B13" s="23" t="s">
        <v>22</v>
      </c>
      <c r="C13" s="85" t="s">
        <v>186</v>
      </c>
      <c r="D13" s="23"/>
      <c r="E13" s="23"/>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15" customHeight="1" x14ac:dyDescent="0.25">
      <c r="B19" s="23" t="s">
        <v>187</v>
      </c>
      <c r="C19" s="23" t="s">
        <v>188</v>
      </c>
      <c r="D19" s="23" t="s">
        <v>21</v>
      </c>
      <c r="E19" s="23" t="s">
        <v>262</v>
      </c>
      <c r="F19" s="23">
        <v>423928.48</v>
      </c>
      <c r="G19" s="23">
        <v>28990</v>
      </c>
      <c r="H19" s="23">
        <v>34650</v>
      </c>
      <c r="I19" s="23"/>
      <c r="J19" s="23"/>
      <c r="K19" s="23"/>
    </row>
    <row r="20" spans="1:11" x14ac:dyDescent="0.25">
      <c r="B20" s="23"/>
      <c r="C20" s="23"/>
      <c r="D20" s="23"/>
      <c r="E20" s="23"/>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ht="27"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x14ac:dyDescent="0.25">
      <c r="B38" s="24" t="s">
        <v>258</v>
      </c>
      <c r="C38" s="24">
        <v>423928.48</v>
      </c>
      <c r="D38" s="24">
        <v>28990</v>
      </c>
      <c r="E38" s="25"/>
      <c r="F38" s="25"/>
      <c r="G38" s="25"/>
      <c r="H38" s="25"/>
      <c r="I38" s="25"/>
      <c r="J38" s="25"/>
      <c r="K38" s="45">
        <f>C38+E38+H38</f>
        <v>423928.48</v>
      </c>
      <c r="L38" s="45">
        <f>C38+F38+I38</f>
        <v>423928.48</v>
      </c>
      <c r="M38" s="45">
        <f>C38+G38+J38</f>
        <v>423928.48</v>
      </c>
      <c r="N38" s="25">
        <v>-389278.48</v>
      </c>
      <c r="O38" s="25">
        <v>-423928.48</v>
      </c>
      <c r="P38" s="25">
        <v>-423928.48</v>
      </c>
      <c r="Q38" s="46">
        <f>K38+N38</f>
        <v>34650</v>
      </c>
      <c r="R38" s="46">
        <f>L38+O38</f>
        <v>0</v>
      </c>
      <c r="S38" s="46">
        <f>M38+P38</f>
        <v>0</v>
      </c>
    </row>
    <row r="39" spans="1:19" x14ac:dyDescent="0.25">
      <c r="B39" s="24"/>
      <c r="C39" s="24"/>
      <c r="D39" s="24"/>
      <c r="E39" s="25"/>
      <c r="F39" s="25"/>
      <c r="G39" s="25"/>
      <c r="H39" s="25"/>
      <c r="I39" s="25"/>
      <c r="J39" s="25"/>
      <c r="K39" s="45">
        <f t="shared" ref="K39:M41" si="0">C39+E39+H39</f>
        <v>0</v>
      </c>
      <c r="L39" s="45">
        <f t="shared" si="0"/>
        <v>0</v>
      </c>
      <c r="M39" s="45">
        <f t="shared" si="0"/>
        <v>0</v>
      </c>
      <c r="N39" s="25"/>
      <c r="O39" s="25"/>
      <c r="P39" s="25"/>
      <c r="Q39" s="46">
        <f t="shared" ref="Q39:S41" si="1">K39+N39</f>
        <v>0</v>
      </c>
      <c r="R39" s="46">
        <f t="shared" si="1"/>
        <v>0</v>
      </c>
      <c r="S39" s="46">
        <f t="shared" si="1"/>
        <v>0</v>
      </c>
    </row>
    <row r="40" spans="1:19" x14ac:dyDescent="0.25">
      <c r="B40" s="24"/>
      <c r="C40" s="24"/>
      <c r="D40" s="24"/>
      <c r="E40" s="25"/>
      <c r="F40" s="25"/>
      <c r="G40" s="25"/>
      <c r="H40" s="25"/>
      <c r="I40" s="25"/>
      <c r="J40" s="25"/>
      <c r="K40" s="45">
        <f t="shared" si="0"/>
        <v>0</v>
      </c>
      <c r="L40" s="45">
        <f t="shared" si="0"/>
        <v>0</v>
      </c>
      <c r="M40" s="45">
        <f t="shared" si="0"/>
        <v>0</v>
      </c>
      <c r="N40" s="25"/>
      <c r="O40" s="25"/>
      <c r="P40" s="25"/>
      <c r="Q40" s="46">
        <f t="shared" si="1"/>
        <v>0</v>
      </c>
      <c r="R40" s="46">
        <f t="shared" si="1"/>
        <v>0</v>
      </c>
      <c r="S40" s="46">
        <f t="shared" si="1"/>
        <v>0</v>
      </c>
    </row>
    <row r="41" spans="1:19" x14ac:dyDescent="0.25">
      <c r="B41" s="24"/>
      <c r="C41" s="24"/>
      <c r="D41" s="24"/>
      <c r="E41" s="25"/>
      <c r="F41" s="25"/>
      <c r="G41" s="25"/>
      <c r="H41" s="25"/>
      <c r="I41" s="25"/>
      <c r="J41" s="25"/>
      <c r="K41" s="45">
        <f t="shared" si="0"/>
        <v>0</v>
      </c>
      <c r="L41" s="45">
        <f t="shared" si="0"/>
        <v>0</v>
      </c>
      <c r="M41" s="45">
        <f t="shared" si="0"/>
        <v>0</v>
      </c>
      <c r="N41" s="25"/>
      <c r="O41" s="25"/>
      <c r="P41" s="25"/>
      <c r="Q41" s="46">
        <f t="shared" si="1"/>
        <v>0</v>
      </c>
      <c r="R41" s="46">
        <f t="shared" si="1"/>
        <v>0</v>
      </c>
      <c r="S41" s="46">
        <f t="shared" si="1"/>
        <v>0</v>
      </c>
    </row>
    <row r="42" spans="1:19" ht="28.5" x14ac:dyDescent="0.25">
      <c r="B42" s="17" t="s">
        <v>105</v>
      </c>
      <c r="C42" s="24">
        <v>423928.48</v>
      </c>
      <c r="D42" s="24">
        <v>28990</v>
      </c>
      <c r="E42" s="45">
        <f>SUM(E38:E41)</f>
        <v>0</v>
      </c>
      <c r="F42" s="45">
        <f t="shared" ref="F42:J42" si="2">SUM(F38:F41)</f>
        <v>0</v>
      </c>
      <c r="G42" s="45">
        <f t="shared" si="2"/>
        <v>0</v>
      </c>
      <c r="H42" s="45">
        <f t="shared" si="2"/>
        <v>0</v>
      </c>
      <c r="I42" s="45">
        <f t="shared" si="2"/>
        <v>0</v>
      </c>
      <c r="J42" s="45">
        <f t="shared" si="2"/>
        <v>0</v>
      </c>
      <c r="K42" s="45">
        <f>C42+E42+H42</f>
        <v>423928.48</v>
      </c>
      <c r="L42" s="45">
        <f>C42+F42+I42</f>
        <v>423928.48</v>
      </c>
      <c r="M42" s="45">
        <f>C42+G42+J42</f>
        <v>423928.48</v>
      </c>
      <c r="N42" s="47" t="s">
        <v>2</v>
      </c>
      <c r="O42" s="47" t="s">
        <v>2</v>
      </c>
      <c r="P42" s="47" t="s">
        <v>2</v>
      </c>
      <c r="Q42" s="46" t="s">
        <v>2</v>
      </c>
      <c r="R42" s="46" t="s">
        <v>2</v>
      </c>
      <c r="S42" s="46" t="s">
        <v>2</v>
      </c>
    </row>
    <row r="43" spans="1:19" ht="28.5" x14ac:dyDescent="0.25">
      <c r="B43" s="17" t="s">
        <v>106</v>
      </c>
      <c r="C43" s="24"/>
      <c r="D43" s="24"/>
      <c r="E43" s="45" t="s">
        <v>40</v>
      </c>
      <c r="F43" s="45" t="s">
        <v>40</v>
      </c>
      <c r="G43" s="45" t="s">
        <v>40</v>
      </c>
      <c r="H43" s="45" t="s">
        <v>40</v>
      </c>
      <c r="I43" s="45" t="s">
        <v>40</v>
      </c>
      <c r="J43" s="45" t="s">
        <v>40</v>
      </c>
      <c r="K43" s="45">
        <f>C43</f>
        <v>0</v>
      </c>
      <c r="L43" s="45">
        <f>C43</f>
        <v>0</v>
      </c>
      <c r="M43" s="45">
        <f>C43</f>
        <v>0</v>
      </c>
      <c r="N43" s="47" t="s">
        <v>2</v>
      </c>
      <c r="O43" s="47" t="s">
        <v>2</v>
      </c>
      <c r="P43" s="47" t="s">
        <v>2</v>
      </c>
      <c r="Q43" s="46" t="s">
        <v>2</v>
      </c>
      <c r="R43" s="46" t="s">
        <v>2</v>
      </c>
      <c r="S43" s="46" t="s">
        <v>2</v>
      </c>
    </row>
    <row r="44" spans="1:19" x14ac:dyDescent="0.25">
      <c r="B44" s="17" t="s">
        <v>107</v>
      </c>
      <c r="C44" s="45">
        <f>SUM(C38:C41)</f>
        <v>423928.48</v>
      </c>
      <c r="D44" s="45">
        <f>SUM(D38:D41)</f>
        <v>28990</v>
      </c>
      <c r="E44" s="45">
        <f>E42</f>
        <v>0</v>
      </c>
      <c r="F44" s="45">
        <f t="shared" ref="F44:J44" si="3">F42</f>
        <v>0</v>
      </c>
      <c r="G44" s="45">
        <f t="shared" si="3"/>
        <v>0</v>
      </c>
      <c r="H44" s="45">
        <f t="shared" si="3"/>
        <v>0</v>
      </c>
      <c r="I44" s="45">
        <f t="shared" si="3"/>
        <v>0</v>
      </c>
      <c r="J44" s="45">
        <f t="shared" si="3"/>
        <v>0</v>
      </c>
      <c r="K44" s="47">
        <f>K42+K43</f>
        <v>423928.48</v>
      </c>
      <c r="L44" s="47">
        <f t="shared" ref="L44:M44" si="4">L42+L43</f>
        <v>423928.48</v>
      </c>
      <c r="M44" s="47">
        <f t="shared" si="4"/>
        <v>423928.48</v>
      </c>
      <c r="N44" s="47">
        <f>SUM(N38:N41)</f>
        <v>-389278.48</v>
      </c>
      <c r="O44" s="47">
        <f t="shared" ref="O44:P44" si="5">SUM(O38:O41)</f>
        <v>-423928.48</v>
      </c>
      <c r="P44" s="47">
        <f t="shared" si="5"/>
        <v>-423928.48</v>
      </c>
      <c r="Q44" s="46">
        <f>K44+N44</f>
        <v>34650</v>
      </c>
      <c r="R44" s="46">
        <f>L44+O44</f>
        <v>0</v>
      </c>
      <c r="S44" s="46">
        <f>M44+P44</f>
        <v>0</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showInputMessage="1" showErrorMessage="1" sqref="E19:E22"/>
    <dataValidation type="list" allowBlank="1" showInputMessage="1" showErrorMessage="1" sqref="D19:D22">
      <formula1>$V$2:$V$3</formula1>
    </dataValidation>
    <dataValidation type="list" allowBlank="1" showInputMessage="1" showErrorMessage="1" sqref="B13">
      <formula1>$U$2:$U$4</formula1>
    </dataValidation>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zoomScaleNormal="100" workbookViewId="0">
      <selection activeCell="C5" sqref="C5:C6"/>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5.5703125" customWidth="1"/>
    <col min="13" max="13" width="5.85546875" bestFit="1"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1120</v>
      </c>
      <c r="E5" s="30" t="s">
        <v>51</v>
      </c>
      <c r="F5" s="22"/>
      <c r="H5" s="2"/>
      <c r="I5" s="2"/>
      <c r="J5" s="2"/>
    </row>
    <row r="6" spans="1:23" ht="19.5" customHeight="1" x14ac:dyDescent="0.25">
      <c r="B6" s="30" t="s">
        <v>48</v>
      </c>
      <c r="C6" s="22" t="s">
        <v>205</v>
      </c>
      <c r="E6" s="30" t="s">
        <v>52</v>
      </c>
      <c r="F6" s="22"/>
      <c r="H6" s="2"/>
      <c r="I6" s="2"/>
      <c r="J6" s="2"/>
    </row>
    <row r="7" spans="1:23" ht="18" customHeight="1" x14ac:dyDescent="0.25">
      <c r="B7" s="30" t="s">
        <v>49</v>
      </c>
      <c r="C7" s="22">
        <v>31003</v>
      </c>
      <c r="H7" s="2"/>
      <c r="I7" s="2"/>
      <c r="J7" s="2"/>
    </row>
    <row r="8" spans="1:23" ht="18" customHeight="1" x14ac:dyDescent="0.25">
      <c r="B8" s="30" t="s">
        <v>50</v>
      </c>
      <c r="C8" s="22" t="s">
        <v>263</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27" x14ac:dyDescent="0.3">
      <c r="B13" s="23" t="s">
        <v>22</v>
      </c>
      <c r="C13" s="83" t="s">
        <v>264</v>
      </c>
      <c r="D13" s="23"/>
      <c r="E13" s="23"/>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15" customHeight="1" x14ac:dyDescent="0.25">
      <c r="B19" s="23" t="s">
        <v>265</v>
      </c>
      <c r="C19" s="23" t="s">
        <v>152</v>
      </c>
      <c r="D19" s="23" t="s">
        <v>18</v>
      </c>
      <c r="E19" s="23" t="s">
        <v>262</v>
      </c>
      <c r="F19" s="23">
        <v>48463</v>
      </c>
      <c r="G19" s="23">
        <v>642098.6</v>
      </c>
      <c r="H19" s="23"/>
      <c r="I19" s="23"/>
      <c r="J19" s="23"/>
      <c r="K19" s="23"/>
    </row>
    <row r="20" spans="1:11" x14ac:dyDescent="0.25">
      <c r="B20" s="23"/>
      <c r="C20" s="23"/>
      <c r="D20" s="23"/>
      <c r="E20" s="23"/>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ht="27"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ht="24.75" customHeight="1" x14ac:dyDescent="0.25">
      <c r="B38" s="24" t="s">
        <v>266</v>
      </c>
      <c r="C38" s="24">
        <v>48463</v>
      </c>
      <c r="D38" s="24">
        <v>642098.6</v>
      </c>
      <c r="E38" s="25"/>
      <c r="F38" s="25"/>
      <c r="G38" s="25"/>
      <c r="H38" s="25"/>
      <c r="I38" s="25"/>
      <c r="J38" s="25"/>
      <c r="K38" s="45">
        <f>C38+E38+H38</f>
        <v>48463</v>
      </c>
      <c r="L38" s="45">
        <f>C38+F38+I38</f>
        <v>48463</v>
      </c>
      <c r="M38" s="45">
        <f>C38+G38+J38</f>
        <v>48463</v>
      </c>
      <c r="N38" s="25">
        <v>-48463</v>
      </c>
      <c r="O38" s="25">
        <v>-48463</v>
      </c>
      <c r="P38" s="25">
        <v>-48463</v>
      </c>
      <c r="Q38" s="46">
        <f>K38+N38</f>
        <v>0</v>
      </c>
      <c r="R38" s="46">
        <f>L38+O38</f>
        <v>0</v>
      </c>
      <c r="S38" s="46">
        <f>M38+P38</f>
        <v>0</v>
      </c>
    </row>
    <row r="39" spans="1:19" x14ac:dyDescent="0.25">
      <c r="B39" s="24"/>
      <c r="C39" s="24"/>
      <c r="D39" s="24"/>
      <c r="E39" s="25"/>
      <c r="F39" s="25"/>
      <c r="G39" s="25"/>
      <c r="H39" s="25"/>
      <c r="I39" s="25"/>
      <c r="J39" s="25"/>
      <c r="K39" s="45">
        <f t="shared" ref="K39:M41" si="0">C39+E39+H39</f>
        <v>0</v>
      </c>
      <c r="L39" s="45">
        <f t="shared" si="0"/>
        <v>0</v>
      </c>
      <c r="M39" s="45">
        <f t="shared" si="0"/>
        <v>0</v>
      </c>
      <c r="N39" s="25"/>
      <c r="O39" s="25"/>
      <c r="P39" s="25"/>
      <c r="Q39" s="46">
        <f t="shared" ref="Q39:S41" si="1">K39+N39</f>
        <v>0</v>
      </c>
      <c r="R39" s="46">
        <f t="shared" si="1"/>
        <v>0</v>
      </c>
      <c r="S39" s="46">
        <f t="shared" si="1"/>
        <v>0</v>
      </c>
    </row>
    <row r="40" spans="1:19" x14ac:dyDescent="0.25">
      <c r="B40" s="24"/>
      <c r="C40" s="24"/>
      <c r="D40" s="24"/>
      <c r="E40" s="25"/>
      <c r="F40" s="25"/>
      <c r="G40" s="25"/>
      <c r="H40" s="25"/>
      <c r="I40" s="25"/>
      <c r="J40" s="25"/>
      <c r="K40" s="45">
        <f t="shared" si="0"/>
        <v>0</v>
      </c>
      <c r="L40" s="45">
        <f t="shared" si="0"/>
        <v>0</v>
      </c>
      <c r="M40" s="45">
        <f t="shared" si="0"/>
        <v>0</v>
      </c>
      <c r="N40" s="25"/>
      <c r="O40" s="25"/>
      <c r="P40" s="25"/>
      <c r="Q40" s="46">
        <f t="shared" si="1"/>
        <v>0</v>
      </c>
      <c r="R40" s="46">
        <f t="shared" si="1"/>
        <v>0</v>
      </c>
      <c r="S40" s="46">
        <f t="shared" si="1"/>
        <v>0</v>
      </c>
    </row>
    <row r="41" spans="1:19" x14ac:dyDescent="0.25">
      <c r="B41" s="24"/>
      <c r="C41" s="24"/>
      <c r="D41" s="24"/>
      <c r="E41" s="25"/>
      <c r="F41" s="25"/>
      <c r="G41" s="25"/>
      <c r="H41" s="25"/>
      <c r="I41" s="25"/>
      <c r="J41" s="25"/>
      <c r="K41" s="45">
        <f t="shared" si="0"/>
        <v>0</v>
      </c>
      <c r="L41" s="45">
        <f t="shared" si="0"/>
        <v>0</v>
      </c>
      <c r="M41" s="45">
        <f t="shared" si="0"/>
        <v>0</v>
      </c>
      <c r="N41" s="25"/>
      <c r="O41" s="25"/>
      <c r="P41" s="25"/>
      <c r="Q41" s="46">
        <f t="shared" si="1"/>
        <v>0</v>
      </c>
      <c r="R41" s="46">
        <f t="shared" si="1"/>
        <v>0</v>
      </c>
      <c r="S41" s="46">
        <f t="shared" si="1"/>
        <v>0</v>
      </c>
    </row>
    <row r="42" spans="1:19" ht="28.5" x14ac:dyDescent="0.25">
      <c r="B42" s="17" t="s">
        <v>105</v>
      </c>
      <c r="C42" s="24">
        <v>48463</v>
      </c>
      <c r="D42" s="24">
        <v>642098.6</v>
      </c>
      <c r="E42" s="45">
        <f>SUM(E38:E41)</f>
        <v>0</v>
      </c>
      <c r="F42" s="45">
        <f t="shared" ref="F42:J42" si="2">SUM(F38:F41)</f>
        <v>0</v>
      </c>
      <c r="G42" s="45">
        <f t="shared" si="2"/>
        <v>0</v>
      </c>
      <c r="H42" s="45">
        <f t="shared" si="2"/>
        <v>0</v>
      </c>
      <c r="I42" s="45">
        <f t="shared" si="2"/>
        <v>0</v>
      </c>
      <c r="J42" s="45">
        <f t="shared" si="2"/>
        <v>0</v>
      </c>
      <c r="K42" s="45">
        <f>C42+E42+H42</f>
        <v>48463</v>
      </c>
      <c r="L42" s="45">
        <f>C42+F42+I42</f>
        <v>48463</v>
      </c>
      <c r="M42" s="45">
        <f>C42+G42+J42</f>
        <v>48463</v>
      </c>
      <c r="N42" s="47" t="s">
        <v>2</v>
      </c>
      <c r="O42" s="47" t="s">
        <v>2</v>
      </c>
      <c r="P42" s="47" t="s">
        <v>2</v>
      </c>
      <c r="Q42" s="46" t="s">
        <v>2</v>
      </c>
      <c r="R42" s="46" t="s">
        <v>2</v>
      </c>
      <c r="S42" s="46" t="s">
        <v>2</v>
      </c>
    </row>
    <row r="43" spans="1:19" ht="28.5" x14ac:dyDescent="0.25">
      <c r="B43" s="17" t="s">
        <v>106</v>
      </c>
      <c r="C43" s="24"/>
      <c r="D43" s="24"/>
      <c r="E43" s="45" t="s">
        <v>40</v>
      </c>
      <c r="F43" s="45" t="s">
        <v>40</v>
      </c>
      <c r="G43" s="45" t="s">
        <v>40</v>
      </c>
      <c r="H43" s="45" t="s">
        <v>40</v>
      </c>
      <c r="I43" s="45" t="s">
        <v>40</v>
      </c>
      <c r="J43" s="45" t="s">
        <v>40</v>
      </c>
      <c r="K43" s="45">
        <f>C43</f>
        <v>0</v>
      </c>
      <c r="L43" s="45">
        <f>C43</f>
        <v>0</v>
      </c>
      <c r="M43" s="45">
        <f>C43</f>
        <v>0</v>
      </c>
      <c r="N43" s="47" t="s">
        <v>2</v>
      </c>
      <c r="O43" s="47" t="s">
        <v>2</v>
      </c>
      <c r="P43" s="47" t="s">
        <v>2</v>
      </c>
      <c r="Q43" s="46" t="s">
        <v>2</v>
      </c>
      <c r="R43" s="46" t="s">
        <v>2</v>
      </c>
      <c r="S43" s="46" t="s">
        <v>2</v>
      </c>
    </row>
    <row r="44" spans="1:19" x14ac:dyDescent="0.25">
      <c r="B44" s="17" t="s">
        <v>107</v>
      </c>
      <c r="C44" s="45">
        <f>SUM(C38:C41)</f>
        <v>48463</v>
      </c>
      <c r="D44" s="45">
        <f>SUM(D38:D41)</f>
        <v>642098.6</v>
      </c>
      <c r="E44" s="45">
        <f>E42</f>
        <v>0</v>
      </c>
      <c r="F44" s="45">
        <f t="shared" ref="F44:J44" si="3">F42</f>
        <v>0</v>
      </c>
      <c r="G44" s="45">
        <f t="shared" si="3"/>
        <v>0</v>
      </c>
      <c r="H44" s="45">
        <f t="shared" si="3"/>
        <v>0</v>
      </c>
      <c r="I44" s="45">
        <f t="shared" si="3"/>
        <v>0</v>
      </c>
      <c r="J44" s="45">
        <f t="shared" si="3"/>
        <v>0</v>
      </c>
      <c r="K44" s="47">
        <f>K42+K43</f>
        <v>48463</v>
      </c>
      <c r="L44" s="47">
        <f t="shared" ref="L44:M44" si="4">L42+L43</f>
        <v>48463</v>
      </c>
      <c r="M44" s="47">
        <f t="shared" si="4"/>
        <v>48463</v>
      </c>
      <c r="N44" s="47">
        <f>SUM(N38:N41)</f>
        <v>-48463</v>
      </c>
      <c r="O44" s="47">
        <f t="shared" ref="O44:P44" si="5">SUM(O38:O41)</f>
        <v>-48463</v>
      </c>
      <c r="P44" s="47">
        <f t="shared" si="5"/>
        <v>-48463</v>
      </c>
      <c r="Q44" s="46">
        <f>K44+N44</f>
        <v>0</v>
      </c>
      <c r="R44" s="46">
        <f>L44+O44</f>
        <v>0</v>
      </c>
      <c r="S44" s="46">
        <f>M44+P44</f>
        <v>0</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showInputMessage="1" showErrorMessage="1" sqref="E19:E22"/>
    <dataValidation type="list" allowBlank="1" showInputMessage="1" showErrorMessage="1" sqref="D19:D22">
      <formula1>$V$2:$V$3</formula1>
    </dataValidation>
    <dataValidation type="list" allowBlank="1" showInputMessage="1" showErrorMessage="1" sqref="B13">
      <formula1>$U$2:$U$4</formula1>
    </dataValidation>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C25" zoomScaleNormal="100" workbookViewId="0">
      <selection activeCell="I32" sqref="I32:K33"/>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5.5703125" customWidth="1"/>
    <col min="13" max="13" width="5.85546875" bestFit="1"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1120</v>
      </c>
      <c r="E5" s="30" t="s">
        <v>51</v>
      </c>
      <c r="F5" s="22"/>
      <c r="H5" s="2"/>
      <c r="I5" s="2"/>
      <c r="J5" s="2"/>
    </row>
    <row r="6" spans="1:23" ht="19.5" customHeight="1" x14ac:dyDescent="0.25">
      <c r="B6" s="30" t="s">
        <v>48</v>
      </c>
      <c r="C6" s="22" t="s">
        <v>205</v>
      </c>
      <c r="E6" s="30" t="s">
        <v>52</v>
      </c>
      <c r="F6" s="22"/>
      <c r="H6" s="2"/>
      <c r="I6" s="2"/>
      <c r="J6" s="2"/>
    </row>
    <row r="7" spans="1:23" ht="18" customHeight="1" x14ac:dyDescent="0.25">
      <c r="B7" s="30" t="s">
        <v>49</v>
      </c>
      <c r="C7" s="22">
        <v>31004</v>
      </c>
      <c r="H7" s="2"/>
      <c r="I7" s="2"/>
      <c r="J7" s="2"/>
    </row>
    <row r="8" spans="1:23" ht="18" customHeight="1" x14ac:dyDescent="0.25">
      <c r="B8" s="30" t="s">
        <v>50</v>
      </c>
      <c r="C8" s="22" t="s">
        <v>269</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41.25" x14ac:dyDescent="0.3">
      <c r="B13" s="23" t="s">
        <v>22</v>
      </c>
      <c r="C13" s="85" t="s">
        <v>270</v>
      </c>
      <c r="D13" s="23"/>
      <c r="E13" s="23" t="s">
        <v>271</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61.5" customHeight="1" x14ac:dyDescent="0.25">
      <c r="B19" s="96" t="s">
        <v>270</v>
      </c>
      <c r="C19" s="23" t="s">
        <v>152</v>
      </c>
      <c r="D19" s="23" t="s">
        <v>18</v>
      </c>
      <c r="E19" s="23" t="s">
        <v>254</v>
      </c>
      <c r="F19" s="23">
        <v>1091851.53</v>
      </c>
      <c r="G19" s="23">
        <v>0</v>
      </c>
      <c r="H19" s="23">
        <v>11924310.9</v>
      </c>
      <c r="I19" s="23">
        <v>22179959.800000001</v>
      </c>
      <c r="J19" s="23">
        <v>6948378</v>
      </c>
      <c r="K19" s="23"/>
    </row>
    <row r="20" spans="1:11" x14ac:dyDescent="0.25">
      <c r="B20" s="23"/>
      <c r="C20" s="23"/>
      <c r="D20" s="23"/>
      <c r="E20" s="23"/>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ht="27"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ht="33.75" customHeight="1" x14ac:dyDescent="0.25">
      <c r="B38" s="24" t="s">
        <v>267</v>
      </c>
      <c r="C38" s="24">
        <v>1005780.6</v>
      </c>
      <c r="D38" s="24"/>
      <c r="E38" s="25">
        <v>9844219.4000000004</v>
      </c>
      <c r="F38" s="25">
        <v>20994219.399999999</v>
      </c>
      <c r="G38" s="25">
        <v>5144219.4000000004</v>
      </c>
      <c r="H38" s="25"/>
      <c r="I38" s="25"/>
      <c r="J38" s="25"/>
      <c r="K38" s="45">
        <f>C38+E38+H38</f>
        <v>10850000</v>
      </c>
      <c r="L38" s="45">
        <f>C38+F38+I38</f>
        <v>22000000</v>
      </c>
      <c r="M38" s="45">
        <f>C38+G38+J38</f>
        <v>6150000</v>
      </c>
      <c r="N38" s="25"/>
      <c r="O38" s="25"/>
      <c r="P38" s="25"/>
      <c r="Q38" s="46">
        <f>K38+N38</f>
        <v>10850000</v>
      </c>
      <c r="R38" s="46">
        <f>L38+O38</f>
        <v>22000000</v>
      </c>
      <c r="S38" s="46">
        <f>M38+P38</f>
        <v>6150000</v>
      </c>
    </row>
    <row r="39" spans="1:19" ht="32.25" customHeight="1" x14ac:dyDescent="0.25">
      <c r="B39" s="24" t="s">
        <v>268</v>
      </c>
      <c r="C39" s="24">
        <v>86070.9</v>
      </c>
      <c r="D39" s="24"/>
      <c r="E39" s="25">
        <v>988239.99999999988</v>
      </c>
      <c r="F39" s="25">
        <v>93888.9</v>
      </c>
      <c r="G39" s="25">
        <v>712307.1</v>
      </c>
      <c r="H39" s="25"/>
      <c r="I39" s="25"/>
      <c r="J39" s="25"/>
      <c r="K39" s="45">
        <f t="shared" ref="K39:M41" si="0">C39+E39+H39</f>
        <v>1074310.8999999999</v>
      </c>
      <c r="L39" s="45">
        <f t="shared" si="0"/>
        <v>93888.9</v>
      </c>
      <c r="M39" s="45">
        <f t="shared" si="0"/>
        <v>1700547.0999999999</v>
      </c>
      <c r="N39" s="25"/>
      <c r="O39" s="25"/>
      <c r="P39" s="25"/>
      <c r="Q39" s="46">
        <f t="shared" ref="Q39:S41" si="1">K39+N39</f>
        <v>1074310.8999999999</v>
      </c>
      <c r="R39" s="46">
        <f t="shared" si="1"/>
        <v>93888.9</v>
      </c>
      <c r="S39" s="46">
        <f t="shared" si="1"/>
        <v>1700547.0999999999</v>
      </c>
    </row>
    <row r="40" spans="1:19" x14ac:dyDescent="0.25">
      <c r="B40" s="24"/>
      <c r="C40" s="24"/>
      <c r="D40" s="24"/>
      <c r="E40" s="25"/>
      <c r="F40" s="25"/>
      <c r="G40" s="25"/>
      <c r="H40" s="25"/>
      <c r="I40" s="25"/>
      <c r="J40" s="25"/>
      <c r="K40" s="45">
        <f t="shared" si="0"/>
        <v>0</v>
      </c>
      <c r="L40" s="45">
        <f t="shared" si="0"/>
        <v>0</v>
      </c>
      <c r="M40" s="45">
        <f t="shared" si="0"/>
        <v>0</v>
      </c>
      <c r="N40" s="25"/>
      <c r="O40" s="25"/>
      <c r="P40" s="25"/>
      <c r="Q40" s="46">
        <f t="shared" si="1"/>
        <v>0</v>
      </c>
      <c r="R40" s="46">
        <f t="shared" si="1"/>
        <v>0</v>
      </c>
      <c r="S40" s="46">
        <f t="shared" si="1"/>
        <v>0</v>
      </c>
    </row>
    <row r="41" spans="1:19" x14ac:dyDescent="0.25">
      <c r="B41" s="24"/>
      <c r="C41" s="24"/>
      <c r="D41" s="24"/>
      <c r="E41" s="25"/>
      <c r="F41" s="25"/>
      <c r="G41" s="25"/>
      <c r="H41" s="25"/>
      <c r="I41" s="25"/>
      <c r="J41" s="25"/>
      <c r="K41" s="45">
        <f t="shared" si="0"/>
        <v>0</v>
      </c>
      <c r="L41" s="45">
        <f t="shared" si="0"/>
        <v>0</v>
      </c>
      <c r="M41" s="45">
        <f t="shared" si="0"/>
        <v>0</v>
      </c>
      <c r="N41" s="25"/>
      <c r="O41" s="25"/>
      <c r="P41" s="25"/>
      <c r="Q41" s="46">
        <f t="shared" si="1"/>
        <v>0</v>
      </c>
      <c r="R41" s="46">
        <f t="shared" si="1"/>
        <v>0</v>
      </c>
      <c r="S41" s="46">
        <f t="shared" si="1"/>
        <v>0</v>
      </c>
    </row>
    <row r="42" spans="1:19" ht="28.5" x14ac:dyDescent="0.25">
      <c r="B42" s="17" t="s">
        <v>105</v>
      </c>
      <c r="C42" s="24">
        <v>1091851.5</v>
      </c>
      <c r="D42" s="24"/>
      <c r="E42" s="45">
        <f>SUM(E38:E41)</f>
        <v>10832459.4</v>
      </c>
      <c r="F42" s="45">
        <f t="shared" ref="F42:J42" si="2">SUM(F38:F41)</f>
        <v>21088108.299999997</v>
      </c>
      <c r="G42" s="45">
        <f t="shared" si="2"/>
        <v>5856526.5</v>
      </c>
      <c r="H42" s="45">
        <f t="shared" si="2"/>
        <v>0</v>
      </c>
      <c r="I42" s="45">
        <f t="shared" si="2"/>
        <v>0</v>
      </c>
      <c r="J42" s="45">
        <f t="shared" si="2"/>
        <v>0</v>
      </c>
      <c r="K42" s="45">
        <f>C42+E42+H42</f>
        <v>11924310.9</v>
      </c>
      <c r="L42" s="45">
        <f>C42+F42+I42</f>
        <v>22179959.799999997</v>
      </c>
      <c r="M42" s="45">
        <f>C42+G42+J42</f>
        <v>6948378</v>
      </c>
      <c r="N42" s="47" t="s">
        <v>2</v>
      </c>
      <c r="O42" s="47" t="s">
        <v>2</v>
      </c>
      <c r="P42" s="47" t="s">
        <v>2</v>
      </c>
      <c r="Q42" s="46" t="s">
        <v>2</v>
      </c>
      <c r="R42" s="46" t="s">
        <v>2</v>
      </c>
      <c r="S42" s="46" t="s">
        <v>2</v>
      </c>
    </row>
    <row r="43" spans="1:19" ht="28.5" x14ac:dyDescent="0.25">
      <c r="B43" s="17" t="s">
        <v>106</v>
      </c>
      <c r="C43" s="24"/>
      <c r="D43" s="24"/>
      <c r="E43" s="45" t="s">
        <v>40</v>
      </c>
      <c r="F43" s="45" t="s">
        <v>40</v>
      </c>
      <c r="G43" s="45" t="s">
        <v>40</v>
      </c>
      <c r="H43" s="45" t="s">
        <v>40</v>
      </c>
      <c r="I43" s="45" t="s">
        <v>40</v>
      </c>
      <c r="J43" s="45" t="s">
        <v>40</v>
      </c>
      <c r="K43" s="45">
        <f>C43</f>
        <v>0</v>
      </c>
      <c r="L43" s="45">
        <f>C43</f>
        <v>0</v>
      </c>
      <c r="M43" s="45">
        <f>C43</f>
        <v>0</v>
      </c>
      <c r="N43" s="47" t="s">
        <v>2</v>
      </c>
      <c r="O43" s="47" t="s">
        <v>2</v>
      </c>
      <c r="P43" s="47" t="s">
        <v>2</v>
      </c>
      <c r="Q43" s="46" t="s">
        <v>2</v>
      </c>
      <c r="R43" s="46" t="s">
        <v>2</v>
      </c>
      <c r="S43" s="46" t="s">
        <v>2</v>
      </c>
    </row>
    <row r="44" spans="1:19" x14ac:dyDescent="0.25">
      <c r="B44" s="17" t="s">
        <v>107</v>
      </c>
      <c r="C44" s="45">
        <f>SUM(C38:C41)</f>
        <v>1091851.5</v>
      </c>
      <c r="D44" s="45">
        <f>SUM(D38:D41)</f>
        <v>0</v>
      </c>
      <c r="E44" s="45">
        <f>E42</f>
        <v>10832459.4</v>
      </c>
      <c r="F44" s="45">
        <f t="shared" ref="F44:J44" si="3">F42</f>
        <v>21088108.299999997</v>
      </c>
      <c r="G44" s="45">
        <f t="shared" si="3"/>
        <v>5856526.5</v>
      </c>
      <c r="H44" s="45">
        <f t="shared" si="3"/>
        <v>0</v>
      </c>
      <c r="I44" s="45">
        <f t="shared" si="3"/>
        <v>0</v>
      </c>
      <c r="J44" s="45">
        <f t="shared" si="3"/>
        <v>0</v>
      </c>
      <c r="K44" s="47">
        <f>K42+K43</f>
        <v>11924310.9</v>
      </c>
      <c r="L44" s="47">
        <f t="shared" ref="L44:M44" si="4">L42+L43</f>
        <v>22179959.799999997</v>
      </c>
      <c r="M44" s="47">
        <f t="shared" si="4"/>
        <v>6948378</v>
      </c>
      <c r="N44" s="47">
        <f>SUM(N38:N41)</f>
        <v>0</v>
      </c>
      <c r="O44" s="47">
        <f t="shared" ref="O44:P44" si="5">SUM(O38:O41)</f>
        <v>0</v>
      </c>
      <c r="P44" s="47">
        <f t="shared" si="5"/>
        <v>0</v>
      </c>
      <c r="Q44" s="46">
        <f>K44+N44</f>
        <v>11924310.9</v>
      </c>
      <c r="R44" s="46">
        <f>L44+O44</f>
        <v>22179959.799999997</v>
      </c>
      <c r="S44" s="46">
        <f>M44+P44</f>
        <v>6948378</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type="list" allowBlank="1" showInputMessage="1" showErrorMessage="1" sqref="B13">
      <formula1>$U$2:$U$4</formula1>
    </dataValidation>
    <dataValidation type="list" allowBlank="1" showInputMessage="1" showErrorMessage="1" sqref="D19:D22">
      <formula1>$V$2:$V$3</formula1>
    </dataValidation>
    <dataValidation showInputMessage="1" showErrorMessage="1" sqref="E19:E22"/>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topLeftCell="A8" zoomScale="120" zoomScaleNormal="120" workbookViewId="0">
      <selection activeCell="X12" sqref="X12"/>
    </sheetView>
  </sheetViews>
  <sheetFormatPr defaultRowHeight="15" x14ac:dyDescent="0.25"/>
  <cols>
    <col min="1" max="1" width="4.85546875" customWidth="1"/>
    <col min="2" max="2" width="9.85546875" customWidth="1"/>
    <col min="3" max="3" width="11.28515625" customWidth="1"/>
    <col min="4" max="4" width="10" customWidth="1"/>
    <col min="5" max="5" width="14" customWidth="1"/>
    <col min="6" max="6" width="19.42578125" customWidth="1"/>
    <col min="7" max="7" width="14" customWidth="1"/>
    <col min="8" max="8" width="12.28515625" customWidth="1"/>
    <col min="9" max="9" width="12.42578125" customWidth="1"/>
    <col min="10" max="10" width="13" customWidth="1"/>
    <col min="11" max="11" width="10.28515625" customWidth="1"/>
    <col min="12" max="13" width="9.5703125" customWidth="1"/>
    <col min="14" max="14" width="12.85546875" customWidth="1"/>
    <col min="15" max="15" width="13.28515625" customWidth="1"/>
    <col min="16" max="16" width="11" customWidth="1"/>
    <col min="17" max="17" width="9.5703125" customWidth="1"/>
    <col min="18" max="18" width="12.140625" customWidth="1"/>
    <col min="19" max="19" width="9.28515625" bestFit="1" customWidth="1"/>
    <col min="20" max="20" width="12.5703125" customWidth="1"/>
    <col min="21" max="21" width="13.5703125" customWidth="1"/>
    <col min="22" max="22" width="12.85546875" customWidth="1"/>
    <col min="23" max="23" width="11.140625" customWidth="1"/>
    <col min="24" max="24" width="10.42578125" customWidth="1"/>
    <col min="25" max="25" width="25" customWidth="1"/>
  </cols>
  <sheetData>
    <row r="1" spans="1:25" ht="19.5" x14ac:dyDescent="0.25">
      <c r="A1" s="1" t="s">
        <v>44</v>
      </c>
      <c r="B1" s="1"/>
      <c r="C1" s="1"/>
      <c r="D1" s="1"/>
      <c r="E1" s="1"/>
      <c r="F1" s="1"/>
      <c r="G1" s="1"/>
      <c r="H1" s="1"/>
      <c r="I1" s="1"/>
      <c r="J1" s="1"/>
      <c r="K1" s="1"/>
      <c r="L1" s="1"/>
      <c r="M1" s="1"/>
      <c r="N1" s="1"/>
      <c r="O1" s="1"/>
      <c r="P1" s="1"/>
      <c r="Q1" s="1"/>
      <c r="R1" s="1"/>
      <c r="S1" s="1"/>
      <c r="T1" s="1"/>
      <c r="U1" s="1"/>
    </row>
    <row r="2" spans="1:25" ht="17.25" x14ac:dyDescent="0.25">
      <c r="A2" s="19"/>
      <c r="B2" s="19"/>
      <c r="C2" s="19"/>
      <c r="D2" s="19"/>
      <c r="E2" s="19"/>
      <c r="F2" s="19"/>
      <c r="G2" s="19"/>
      <c r="H2" s="19"/>
      <c r="I2" s="19"/>
      <c r="J2" s="19"/>
      <c r="K2" s="19"/>
      <c r="L2" s="19"/>
      <c r="M2" s="19"/>
      <c r="N2" s="87"/>
      <c r="O2" s="19"/>
      <c r="P2" s="19"/>
      <c r="Q2" s="19"/>
      <c r="R2" s="19"/>
      <c r="S2" s="19"/>
      <c r="T2" s="87"/>
      <c r="U2" s="87"/>
      <c r="V2" s="87"/>
    </row>
    <row r="3" spans="1:25" ht="17.25" x14ac:dyDescent="0.25">
      <c r="A3" s="1" t="s">
        <v>45</v>
      </c>
      <c r="B3" s="19"/>
      <c r="C3" s="19"/>
      <c r="D3" s="19"/>
      <c r="E3" s="19"/>
      <c r="F3" s="19"/>
      <c r="G3" s="19"/>
      <c r="H3" s="19"/>
      <c r="I3" s="19"/>
      <c r="J3" s="19"/>
      <c r="K3" s="19"/>
      <c r="L3" s="19"/>
      <c r="M3" s="19"/>
      <c r="N3" s="19"/>
      <c r="O3" s="19"/>
      <c r="P3" s="19"/>
      <c r="Q3" s="19"/>
      <c r="R3" s="19"/>
      <c r="S3" s="19"/>
      <c r="T3" s="19"/>
      <c r="U3" s="19"/>
    </row>
    <row r="4" spans="1:25" ht="17.25" x14ac:dyDescent="0.25">
      <c r="A4" s="19"/>
      <c r="B4" s="19"/>
      <c r="C4" s="19"/>
      <c r="D4" s="19"/>
      <c r="E4" s="19"/>
      <c r="F4" s="19"/>
      <c r="G4" s="19"/>
      <c r="H4" s="19"/>
      <c r="I4" s="19"/>
      <c r="J4" s="19"/>
      <c r="K4" s="19"/>
      <c r="L4" s="19"/>
      <c r="M4" s="19"/>
      <c r="N4" s="19"/>
      <c r="O4" s="19"/>
      <c r="P4" s="19"/>
      <c r="Q4" s="19"/>
      <c r="R4" s="19"/>
      <c r="S4" s="19"/>
      <c r="T4" s="19"/>
      <c r="U4" s="19"/>
    </row>
    <row r="5" spans="1:25" ht="17.25" x14ac:dyDescent="0.25">
      <c r="A5" s="19"/>
      <c r="B5" s="19"/>
      <c r="C5" s="19"/>
      <c r="D5" s="19"/>
      <c r="E5" s="19"/>
      <c r="F5" s="19"/>
      <c r="G5" s="19"/>
      <c r="H5" s="19"/>
      <c r="I5" s="19"/>
      <c r="J5" s="19"/>
      <c r="K5" s="19"/>
      <c r="L5" s="19"/>
      <c r="M5" s="19"/>
      <c r="N5" s="19"/>
      <c r="O5" s="19"/>
      <c r="P5" s="19"/>
      <c r="Q5" s="19"/>
      <c r="R5" s="19"/>
      <c r="S5" s="19"/>
      <c r="T5" s="19"/>
      <c r="U5" s="19"/>
    </row>
    <row r="6" spans="1:25" ht="34.5" customHeight="1" x14ac:dyDescent="0.25">
      <c r="A6" s="20"/>
      <c r="B6" s="113" t="s">
        <v>113</v>
      </c>
      <c r="C6" s="113"/>
      <c r="D6" s="112" t="s">
        <v>8</v>
      </c>
      <c r="E6" s="112"/>
      <c r="F6" s="112" t="s">
        <v>36</v>
      </c>
      <c r="G6" s="112"/>
      <c r="H6" s="112" t="s">
        <v>31</v>
      </c>
      <c r="I6" s="112"/>
      <c r="J6" s="112"/>
      <c r="K6" s="112" t="s">
        <v>32</v>
      </c>
      <c r="L6" s="112"/>
      <c r="M6" s="112"/>
      <c r="N6" s="114" t="s">
        <v>33</v>
      </c>
      <c r="O6" s="114"/>
      <c r="P6" s="114"/>
      <c r="Q6" s="112" t="s">
        <v>38</v>
      </c>
      <c r="R6" s="112"/>
      <c r="S6" s="112"/>
      <c r="T6" s="118" t="s">
        <v>114</v>
      </c>
      <c r="U6" s="118"/>
      <c r="V6" s="118"/>
      <c r="W6" s="112" t="s">
        <v>43</v>
      </c>
      <c r="X6" s="112" t="s">
        <v>42</v>
      </c>
      <c r="Y6" s="112" t="s">
        <v>115</v>
      </c>
    </row>
    <row r="7" spans="1:25" ht="25.5" x14ac:dyDescent="0.25">
      <c r="A7" s="20" t="s">
        <v>112</v>
      </c>
      <c r="B7" s="20" t="s">
        <v>6</v>
      </c>
      <c r="C7" s="20" t="s">
        <v>7</v>
      </c>
      <c r="D7" s="21" t="s">
        <v>35</v>
      </c>
      <c r="E7" s="20" t="s">
        <v>7</v>
      </c>
      <c r="F7" s="21" t="s">
        <v>5</v>
      </c>
      <c r="G7" s="21" t="s">
        <v>37</v>
      </c>
      <c r="H7" s="21" t="s">
        <v>0</v>
      </c>
      <c r="I7" s="21" t="s">
        <v>1</v>
      </c>
      <c r="J7" s="21" t="s">
        <v>3</v>
      </c>
      <c r="K7" s="21" t="s">
        <v>0</v>
      </c>
      <c r="L7" s="21" t="s">
        <v>1</v>
      </c>
      <c r="M7" s="21" t="s">
        <v>3</v>
      </c>
      <c r="N7" s="18" t="s">
        <v>13</v>
      </c>
      <c r="O7" s="18" t="s">
        <v>12</v>
      </c>
      <c r="P7" s="18" t="s">
        <v>11</v>
      </c>
      <c r="Q7" s="21" t="s">
        <v>0</v>
      </c>
      <c r="R7" s="21" t="s">
        <v>1</v>
      </c>
      <c r="S7" s="21" t="s">
        <v>3</v>
      </c>
      <c r="T7" s="31" t="s">
        <v>0</v>
      </c>
      <c r="U7" s="31" t="s">
        <v>1</v>
      </c>
      <c r="V7" s="31" t="s">
        <v>3</v>
      </c>
      <c r="W7" s="112"/>
      <c r="X7" s="112"/>
      <c r="Y7" s="112"/>
    </row>
    <row r="8" spans="1:25" ht="69" customHeight="1" x14ac:dyDescent="0.25">
      <c r="A8" s="26">
        <v>1</v>
      </c>
      <c r="B8" s="26">
        <f>'Հ1 Ձև 2 (1)'!$C$5</f>
        <v>1052</v>
      </c>
      <c r="C8" s="26">
        <f>'Հ1 Ձև 2 (1)'!$C$7</f>
        <v>11001</v>
      </c>
      <c r="D8" s="81" t="str">
        <f>'Հ1 Ձև 2 (1)'!$C$6</f>
        <v>Քաղաքացիական կացության ակտերի գրանցում</v>
      </c>
      <c r="E8" s="81" t="str">
        <f>'Հ1 Ձև 2 (1)'!$C$8</f>
        <v>Քաղաքացիական կացության ակտերի գրանցման ծառայությունների տրամադրում</v>
      </c>
      <c r="F8" s="63">
        <f>'Հ1 Ձև 2 (1)'!$C$44</f>
        <v>153073.60000000001</v>
      </c>
      <c r="G8" s="63">
        <f>'Հ1 Ձև 2 (1)'!$D$44</f>
        <v>156433.20000000001</v>
      </c>
      <c r="H8" s="63">
        <f>'Հ1 Ձև 2 (1)'!$E$44</f>
        <v>3359.6</v>
      </c>
      <c r="I8" s="63">
        <f>'Հ1 Ձև 2 (1)'!$F$44</f>
        <v>3359.6</v>
      </c>
      <c r="J8" s="63">
        <f>'Հ1 Ձև 2 (1)'!$G$44</f>
        <v>3359.6</v>
      </c>
      <c r="K8" s="63">
        <f>'Հ1 Ձև 2 (1)'!$H$44</f>
        <v>0</v>
      </c>
      <c r="L8" s="63">
        <f>'Հ1 Ձև 2 (1)'!$I$44</f>
        <v>0</v>
      </c>
      <c r="M8" s="63">
        <f>'Հ1 Ձև 2 (1)'!$J$44</f>
        <v>0</v>
      </c>
      <c r="N8" s="63">
        <f>'Հ1 Ձև 2 (1)'!$K$44</f>
        <v>156433.20000000001</v>
      </c>
      <c r="O8" s="63">
        <f>'Հ1 Ձև 2 (1)'!$L$44</f>
        <v>156433.20000000001</v>
      </c>
      <c r="P8" s="63">
        <f>'Հ1 Ձև 2 (1)'!$M$44</f>
        <v>156433.20000000001</v>
      </c>
      <c r="Q8" s="63">
        <f>'Հ1 Ձև 2 (1)'!$N$44</f>
        <v>0</v>
      </c>
      <c r="R8" s="63">
        <f>'Հ1 Ձև 2 (1)'!$O$44</f>
        <v>0</v>
      </c>
      <c r="S8" s="63">
        <f>'Հ1 Ձև 2 (1)'!$P$44</f>
        <v>0</v>
      </c>
      <c r="T8" s="63">
        <f>'Հ1 Ձև 2 (1)'!$Q$44</f>
        <v>156433.20000000001</v>
      </c>
      <c r="U8" s="63">
        <f>'Հ1 Ձև 2 (1)'!$R$44</f>
        <v>156433.20000000001</v>
      </c>
      <c r="V8" s="63">
        <f>'Հ1 Ձև 2 (1)'!$S$44</f>
        <v>156433.20000000001</v>
      </c>
      <c r="W8" s="26">
        <f>'Հ1 Ձև 2 (1)'!$F$5</f>
        <v>0</v>
      </c>
      <c r="X8" s="26" t="str">
        <f>'Հ1 Ձև 2 (1)'!$F$6</f>
        <v>շարունակական</v>
      </c>
      <c r="Y8" s="26" t="str">
        <f>'Հ1 Ձև 2 (1)'!$B$13</f>
        <v>Պարտադիր</v>
      </c>
    </row>
    <row r="9" spans="1:25" ht="81" customHeight="1" x14ac:dyDescent="0.25">
      <c r="A9" s="26">
        <v>2</v>
      </c>
      <c r="B9" s="26">
        <f>'Հ1 Ձև 2 (2)'!$C$5</f>
        <v>1057</v>
      </c>
      <c r="C9" s="26">
        <f>'Հ1 Ձև 2 (2)'!$C$7</f>
        <v>11001</v>
      </c>
      <c r="D9" s="82" t="str">
        <f>'Հ1 Ձև 2 (2)'!$C$6</f>
        <v>Արդարադատության ոլորտում քաղաքականության  մշակում, ծրագրերի համակարգում, խորհրդատվության և մոնիտորինգի իրականացում</v>
      </c>
      <c r="E9" s="82" t="str">
        <f>'Հ1 Ձև 2 (2)'!$C$8</f>
        <v xml:space="preserve"> Արդարադատության ոլորտում քաղաքականության, խորհրդատվության, մոնիտորինգի, գնման և աջակցության իրականացում</v>
      </c>
      <c r="F9" s="64">
        <f>'Հ1 Ձև 2 (2)'!$C$80</f>
        <v>1699338.0999999996</v>
      </c>
      <c r="G9" s="64">
        <f>'Հ1 Ձև 2 (2)'!$D$80</f>
        <v>1859589</v>
      </c>
      <c r="H9" s="64">
        <f>'Հ1 Ձև 2 (2)'!$E$80</f>
        <v>361648.48</v>
      </c>
      <c r="I9" s="64">
        <f>'Հ1 Ձև 2 (2)'!$F$80</f>
        <v>389717.28</v>
      </c>
      <c r="J9" s="64">
        <f>'Հ1 Ձև 2 (2)'!$G$80</f>
        <v>409973.28</v>
      </c>
      <c r="K9" s="64">
        <f>'Հ1 Ձև 2 (2)'!$H$80</f>
        <v>287.89999999999998</v>
      </c>
      <c r="L9" s="64">
        <f>'Հ1 Ձև 2 (2)'!$I$80</f>
        <v>287.89999999999998</v>
      </c>
      <c r="M9" s="64">
        <f>'Հ1 Ձև 2 (2)'!$J$80</f>
        <v>287.89999999999998</v>
      </c>
      <c r="N9" s="64">
        <f>'Հ1 Ձև 2 (2)'!$K$80</f>
        <v>2061274.48</v>
      </c>
      <c r="O9" s="64">
        <f>'Հ1 Ձև 2 (2)'!$L$80</f>
        <v>2089343.28</v>
      </c>
      <c r="P9" s="64">
        <f>'Հ1 Ձև 2 (2)'!$M$80</f>
        <v>2109599.2799999998</v>
      </c>
      <c r="Q9" s="64">
        <f>'Հ1 Ձև 2 (2)'!$N$80</f>
        <v>-80075.62000000001</v>
      </c>
      <c r="R9" s="64">
        <f>'Հ1 Ձև 2 (2)'!$O$80</f>
        <v>-80075.62000000001</v>
      </c>
      <c r="S9" s="64">
        <f>'Հ1 Ձև 2 (2)'!$P$80</f>
        <v>-80075.62000000001</v>
      </c>
      <c r="T9" s="64">
        <f>'Հ1 Ձև 2 (2)'!$Q$80</f>
        <v>1981198.8599999999</v>
      </c>
      <c r="U9" s="64">
        <f>'Հ1 Ձև 2 (2)'!$R$80</f>
        <v>2009267.66</v>
      </c>
      <c r="V9" s="64">
        <f>'Հ1 Ձև 2 (2)'!$S$80</f>
        <v>2029523.6599999997</v>
      </c>
      <c r="W9" s="27">
        <f>'Հ1 Ձև 2 (2)'!$F$5</f>
        <v>0</v>
      </c>
      <c r="X9" s="27" t="str">
        <f>'Հ1 Ձև 2 (2)'!$F$6</f>
        <v>շարունակական</v>
      </c>
      <c r="Y9" s="27" t="str">
        <f>'Հ1 Ձև 2 (2)'!$B$13</f>
        <v>Պարտադիր</v>
      </c>
    </row>
    <row r="10" spans="1:25" ht="97.5" customHeight="1" x14ac:dyDescent="0.25">
      <c r="A10" s="26">
        <v>3</v>
      </c>
      <c r="B10" s="26">
        <f>'Հ1 Ձև 2 (3)'!$C$5</f>
        <v>1057</v>
      </c>
      <c r="C10" s="26">
        <f>'Հ1 Ձև 2 (3)'!$C$7</f>
        <v>11003</v>
      </c>
      <c r="D10" s="27" t="str">
        <f>'Հ1 Ձև 2 (3)'!$C$6</f>
        <v>Արդարադատության ոլորտում քաղաքականության  մշակում, ծրագրերի համակարգում, խորհրդատվության և մոնիտորինգի իրականացում</v>
      </c>
      <c r="E10" s="27" t="str">
        <f>'Հ1 Ձև 2 (3)'!$C$8</f>
        <v>Անձնական տվյալների պաշտպանության իրականացում</v>
      </c>
      <c r="F10" s="64">
        <f>'Հ1 Ձև 2 (3)'!$C$44</f>
        <v>42035.799999999996</v>
      </c>
      <c r="G10" s="64">
        <f>'Հ1 Ձև 2 (3)'!$D$44</f>
        <v>41072</v>
      </c>
      <c r="H10" s="64">
        <f>'Հ1 Ձև 2 (3)'!$E$44</f>
        <v>936.40000000000146</v>
      </c>
      <c r="I10" s="64">
        <f>'Հ1 Ձև 2 (3)'!$F$44</f>
        <v>1282.0000000000073</v>
      </c>
      <c r="J10" s="64">
        <f>'Հ1 Ձև 2 (3)'!$G$44</f>
        <v>2950.7000000000044</v>
      </c>
      <c r="K10" s="64">
        <f>'Հ1 Ձև 2 (3)'!$H$44</f>
        <v>0</v>
      </c>
      <c r="L10" s="64">
        <f>'Հ1 Ձև 2 (3)'!$I$44</f>
        <v>0</v>
      </c>
      <c r="M10" s="64">
        <f>'Հ1 Ձև 2 (3)'!$J$44</f>
        <v>0</v>
      </c>
      <c r="N10" s="64">
        <f>'Հ1 Ձև 2 (3)'!$K$44</f>
        <v>42972.2</v>
      </c>
      <c r="O10" s="64">
        <f>'Հ1 Ձև 2 (3)'!$L$44</f>
        <v>43317.8</v>
      </c>
      <c r="P10" s="64">
        <f>'Հ1 Ձև 2 (3)'!$M$44</f>
        <v>44986.5</v>
      </c>
      <c r="Q10" s="64">
        <f>'Հ1 Ձև 2 (3)'!$N$44</f>
        <v>0</v>
      </c>
      <c r="R10" s="64">
        <f>'Հ1 Ձև 2 (3)'!$O$44</f>
        <v>0</v>
      </c>
      <c r="S10" s="64">
        <f>'Հ1 Ձև 2 (3)'!$P$44</f>
        <v>0</v>
      </c>
      <c r="T10" s="64">
        <f>'Հ1 Ձև 2 (3)'!$Q$44</f>
        <v>42972.2</v>
      </c>
      <c r="U10" s="64">
        <f>'Հ1 Ձև 2 (3)'!$R$44</f>
        <v>43317.8</v>
      </c>
      <c r="V10" s="64">
        <f>'Հ1 Ձև 2 (3)'!$S$44</f>
        <v>44986.5</v>
      </c>
      <c r="W10" s="27">
        <f>'Հ1 Ձև 2 (3)'!$F$5</f>
        <v>0</v>
      </c>
      <c r="X10" s="27" t="str">
        <f>'Հ1 Ձև 2 (3)'!$F$6</f>
        <v>շարունակական</v>
      </c>
      <c r="Y10" s="27" t="str">
        <f>'Հ1 Ձև 2 (3)'!$B$13</f>
        <v>Պարտադիր</v>
      </c>
    </row>
    <row r="11" spans="1:25" ht="72.75" customHeight="1" x14ac:dyDescent="0.25">
      <c r="A11" s="27">
        <v>4</v>
      </c>
      <c r="B11" s="27">
        <f>'Հ1 Ձև 2 (4)'!$C$5</f>
        <v>1057</v>
      </c>
      <c r="C11" s="27">
        <f>'Հ1 Ձև 2 (4)'!$C$7</f>
        <v>11010</v>
      </c>
      <c r="D11" s="27" t="str">
        <f>'Հ1 Ձև 2 (4)'!$C$6</f>
        <v>Արդարադատության ոլորտում քաղաքականության  մշակում, ծրագրերի համակարգում, խորհրդատվության և մոնիտորինգի իրականացում</v>
      </c>
      <c r="E11" s="27" t="str">
        <f>'Հ1 Ձև 2 (4)'!$C$8</f>
        <v xml:space="preserve">Աջակցություն օրենսդրության զարգացման և իրավական հետազոտությունների կենտրոնի գործունեությանը </v>
      </c>
      <c r="F11" s="64">
        <f>'Հ1 Ձև 2 (4)'!$C$44</f>
        <v>191778.77000000002</v>
      </c>
      <c r="G11" s="64">
        <f>'Հ1 Ձև 2 (4)'!$D$44</f>
        <v>199099.6</v>
      </c>
      <c r="H11" s="64">
        <f>'Հ1 Ձև 2 (4)'!$E$44</f>
        <v>33473.53</v>
      </c>
      <c r="I11" s="64">
        <f>'Հ1 Ձև 2 (4)'!$F$44</f>
        <v>33473.53</v>
      </c>
      <c r="J11" s="64">
        <f>'Հ1 Ձև 2 (4)'!$G$44</f>
        <v>33473.53</v>
      </c>
      <c r="K11" s="64">
        <f>'Հ1 Ձև 2 (4)'!$H$44</f>
        <v>0</v>
      </c>
      <c r="L11" s="64">
        <f>'Հ1 Ձև 2 (4)'!$I$44</f>
        <v>0</v>
      </c>
      <c r="M11" s="64">
        <f>'Հ1 Ձև 2 (4)'!$J$44</f>
        <v>0</v>
      </c>
      <c r="N11" s="64">
        <f>'Հ1 Ձև 2 (4)'!$K$44</f>
        <v>225252.3</v>
      </c>
      <c r="O11" s="64">
        <f>'Հ1 Ձև 2 (4)'!$L$44</f>
        <v>225252.3</v>
      </c>
      <c r="P11" s="64">
        <f>'Հ1 Ձև 2 (4)'!$M$44</f>
        <v>225252.3</v>
      </c>
      <c r="Q11" s="64">
        <f>'Հ1 Ձև 2 (4)'!$N$44</f>
        <v>-26152.7</v>
      </c>
      <c r="R11" s="64">
        <f>'Հ1 Ձև 2 (4)'!$O$44</f>
        <v>-26152.7</v>
      </c>
      <c r="S11" s="64">
        <f>'Հ1 Ձև 2 (4)'!$P$44</f>
        <v>-26152.7</v>
      </c>
      <c r="T11" s="64">
        <f>'Հ1 Ձև 2 (4)'!$Q$44</f>
        <v>199099.59999999998</v>
      </c>
      <c r="U11" s="64">
        <f>'Հ1 Ձև 2 (4)'!$R$44</f>
        <v>199099.59999999998</v>
      </c>
      <c r="V11" s="64">
        <f>'Հ1 Ձև 2 (4)'!$S$44</f>
        <v>199099.59999999998</v>
      </c>
      <c r="W11" s="27">
        <f>'Հ1 Ձև 2 (4)'!$F$5</f>
        <v>2016</v>
      </c>
      <c r="X11" s="27" t="str">
        <f>'Հ1 Ձև 2 (4)'!$F$6</f>
        <v>շարունակական</v>
      </c>
      <c r="Y11" s="27" t="str">
        <f>'Հ1 Ձև 2 (4)'!$B$13</f>
        <v>Հայեցողական (շարունակական)</v>
      </c>
    </row>
    <row r="12" spans="1:25" ht="147" customHeight="1" x14ac:dyDescent="0.25">
      <c r="A12" s="27">
        <v>5</v>
      </c>
      <c r="B12" s="27">
        <f>'Հ1 Ձև 2 (5)'!$C$5</f>
        <v>1057</v>
      </c>
      <c r="C12" s="27">
        <f>'Հ1 Ձև 2 (5)'!$C$7</f>
        <v>31001</v>
      </c>
      <c r="D12" s="27" t="str">
        <f>'Հ1 Ձև 2 (5)'!$C$6</f>
        <v>Արդարադատության ոլորտում քաղաքականության  մշակում, ծրագրերի համակարգում, խորհրդատվության և մոնիտորինգի իրականացում</v>
      </c>
      <c r="E12" s="27" t="str">
        <f>'Հ1 Ձև 2 (5)'!$C$8</f>
        <v>ՀՀ արդարադատության նախարարության տեխնիկական հագեցվածության ապահովում</v>
      </c>
      <c r="F12" s="64">
        <f>'Հ1 Ձև 2 (5)'!$C$44</f>
        <v>18874.849999999999</v>
      </c>
      <c r="G12" s="64">
        <f>'Հ1 Ձև 2 (5)'!$D$44</f>
        <v>18517.5</v>
      </c>
      <c r="H12" s="64">
        <f>'Հ1 Ձև 2 (5)'!$E$44</f>
        <v>0</v>
      </c>
      <c r="I12" s="64">
        <f>'Հ1 Ձև 2 (5)'!$F$44</f>
        <v>0</v>
      </c>
      <c r="J12" s="64">
        <f>'Հ1 Ձև 2 (5)'!$G$44</f>
        <v>0</v>
      </c>
      <c r="K12" s="64">
        <f>'Հ1 Ձև 2 (5)'!$H$44</f>
        <v>17186.7</v>
      </c>
      <c r="L12" s="64">
        <f>'Հ1 Ձև 2 (5)'!$I$44</f>
        <v>1125.1500000000015</v>
      </c>
      <c r="M12" s="64">
        <f>'Հ1 Ձև 2 (5)'!$J$44</f>
        <v>1125.1500000000015</v>
      </c>
      <c r="N12" s="64">
        <f>'Հ1 Ձև 2 (5)'!$K$44</f>
        <v>36061.550000000003</v>
      </c>
      <c r="O12" s="64">
        <f>'Հ1 Ձև 2 (5)'!$L$44</f>
        <v>20000</v>
      </c>
      <c r="P12" s="64">
        <f>'Հ1 Ձև 2 (5)'!$M$44</f>
        <v>20000</v>
      </c>
      <c r="Q12" s="64">
        <f>'Հ1 Ձև 2 (5)'!$N$44</f>
        <v>0</v>
      </c>
      <c r="R12" s="64">
        <f>'Հ1 Ձև 2 (5)'!$O$44</f>
        <v>0</v>
      </c>
      <c r="S12" s="64">
        <f>'Հ1 Ձև 2 (5)'!$P$44</f>
        <v>0</v>
      </c>
      <c r="T12" s="64">
        <f>'Հ1 Ձև 2 (5)'!$Q$44</f>
        <v>36061.550000000003</v>
      </c>
      <c r="U12" s="64">
        <f>'Հ1 Ձև 2 (5)'!$R$44</f>
        <v>20000</v>
      </c>
      <c r="V12" s="64">
        <f>'Հ1 Ձև 2 (5)'!$S$44</f>
        <v>20000</v>
      </c>
      <c r="W12" s="27">
        <f>'Հ1 Ձև 2 (5)'!$F$5</f>
        <v>0</v>
      </c>
      <c r="X12" s="27">
        <f>'Հ1 Ձև 2 (5)'!$F$6</f>
        <v>0</v>
      </c>
      <c r="Y12" s="27" t="str">
        <f>'Հ1 Ձև 2 (5)'!$B$13</f>
        <v>Հայեցողական (ոչ շարունակական)</v>
      </c>
    </row>
    <row r="13" spans="1:25" ht="67.5" customHeight="1" x14ac:dyDescent="0.25">
      <c r="A13" s="27">
        <v>6</v>
      </c>
      <c r="B13" s="27">
        <f>'Հ1 Ձև 2 (6)'!$C$5</f>
        <v>1093</v>
      </c>
      <c r="C13" s="27">
        <f>'Հ1 Ձև 2 (6)'!$C$7</f>
        <v>11001</v>
      </c>
      <c r="D13" s="27" t="str">
        <f>'Հ1 Ձև 2 (6)'!$C$6</f>
        <v>Դատական և հանրային պաշտպանություն</v>
      </c>
      <c r="E13" s="27" t="str">
        <f>'Հ1 Ձև 2 (6)'!$C$8</f>
        <v>Հանրային պաշտպանության ծառայություններ</v>
      </c>
      <c r="F13" s="64">
        <f>'Հ1 Ձև 2 (6)'!$C$45</f>
        <v>448224.2</v>
      </c>
      <c r="G13" s="64">
        <f>'Հ1 Ձև 2 (6)'!$D$45</f>
        <v>609535.69999999995</v>
      </c>
      <c r="H13" s="64">
        <f>'Հ1 Ձև 2 (6)'!$E$45</f>
        <v>0</v>
      </c>
      <c r="I13" s="64">
        <f>'Հ1 Ձև 2 (6)'!$F$45</f>
        <v>0</v>
      </c>
      <c r="J13" s="64">
        <f>'Հ1 Ձև 2 (6)'!$G$45</f>
        <v>0</v>
      </c>
      <c r="K13" s="64">
        <f>'Հ1 Ձև 2 (6)'!$H$45</f>
        <v>245676.27999999997</v>
      </c>
      <c r="L13" s="64">
        <f>'Հ1 Ձև 2 (6)'!$I$45</f>
        <v>346914.04</v>
      </c>
      <c r="M13" s="64">
        <f>'Հ1 Ձև 2 (6)'!$J$45</f>
        <v>465024.75999999995</v>
      </c>
      <c r="N13" s="64">
        <f>'Հ1 Ձև 2 (6)'!$K$45</f>
        <v>693900.48</v>
      </c>
      <c r="O13" s="64">
        <f>'Հ1 Ձև 2 (6)'!$L$45</f>
        <v>795138.24</v>
      </c>
      <c r="P13" s="64">
        <f>'Հ1 Ձև 2 (6)'!$M$45</f>
        <v>913248.96</v>
      </c>
      <c r="Q13" s="64">
        <f>'Հ1 Ձև 2 (6)'!$N$45</f>
        <v>0</v>
      </c>
      <c r="R13" s="64">
        <f>'Հ1 Ձև 2 (6)'!$O$45</f>
        <v>0</v>
      </c>
      <c r="S13" s="64">
        <f>'Հ1 Ձև 2 (6)'!$P$45</f>
        <v>0</v>
      </c>
      <c r="T13" s="64">
        <f>'Հ1 Ձև 2 (6)'!$Q$45</f>
        <v>693900.48</v>
      </c>
      <c r="U13" s="64">
        <f>'Հ1 Ձև 2 (6)'!$R$45</f>
        <v>795138.24</v>
      </c>
      <c r="V13" s="64">
        <f>'Հ1 Ձև 2 (6)'!$S$45</f>
        <v>913248.96</v>
      </c>
      <c r="W13" s="27">
        <f>'Հ1 Ձև 2 (6)'!$F$5</f>
        <v>0</v>
      </c>
      <c r="X13" s="27" t="str">
        <f>'Հ1 Ձև 2 (6)'!$F$6</f>
        <v>շարունակական</v>
      </c>
      <c r="Y13" s="27" t="str">
        <f>'Հ1 Ձև 2 (6)'!$B$13</f>
        <v>Պարտադիր</v>
      </c>
    </row>
    <row r="14" spans="1:25" ht="67.5" customHeight="1" x14ac:dyDescent="0.25">
      <c r="A14" s="27">
        <v>7</v>
      </c>
      <c r="B14" s="27">
        <f>'Հ1 Ձև 2 (7)'!$C$5</f>
        <v>1093</v>
      </c>
      <c r="C14" s="27">
        <f>'Հ1 Ձև 2 (7)'!$C$7</f>
        <v>11002</v>
      </c>
      <c r="D14" s="27" t="str">
        <f>'Հ1 Ձև 2 (7)'!$C$6</f>
        <v>Դատական և հանրային պաշտպանություն</v>
      </c>
      <c r="E14" s="27" t="str">
        <f>'Հ1 Ձև 2 (7)'!$C$8</f>
        <v>Սնանկության գործերով կառավարչական  ծառայությունների ձեռքբերում</v>
      </c>
      <c r="F14" s="64">
        <f>'Հ1 Ձև 2 (7)'!$C$44</f>
        <v>61902</v>
      </c>
      <c r="G14" s="64">
        <f>'Հ1 Ձև 2 (7)'!$D$44</f>
        <v>75000</v>
      </c>
      <c r="H14" s="64">
        <f>'Հ1 Ձև 2 (7)'!$E$44</f>
        <v>13098</v>
      </c>
      <c r="I14" s="64">
        <f>'Հ1 Ձև 2 (7)'!$F$44</f>
        <v>13098</v>
      </c>
      <c r="J14" s="64">
        <f>'Հ1 Ձև 2 (7)'!$G$44</f>
        <v>13098</v>
      </c>
      <c r="K14" s="64">
        <f>'Հ1 Ձև 2 (7)'!$H$44</f>
        <v>0</v>
      </c>
      <c r="L14" s="64">
        <f>'Հ1 Ձև 2 (7)'!$I$44</f>
        <v>0</v>
      </c>
      <c r="M14" s="64">
        <f>'Հ1 Ձև 2 (7)'!$J$44</f>
        <v>0</v>
      </c>
      <c r="N14" s="64">
        <f>'Հ1 Ձև 2 (7)'!$K$44</f>
        <v>75000</v>
      </c>
      <c r="O14" s="64">
        <f>'Հ1 Ձև 2 (7)'!$L$44</f>
        <v>75000</v>
      </c>
      <c r="P14" s="64">
        <f>'Հ1 Ձև 2 (7)'!$M$44</f>
        <v>75000</v>
      </c>
      <c r="Q14" s="64">
        <f>'Հ1 Ձև 2 (7)'!$N$44</f>
        <v>0</v>
      </c>
      <c r="R14" s="64">
        <f>'Հ1 Ձև 2 (7)'!$O$44</f>
        <v>0</v>
      </c>
      <c r="S14" s="64">
        <f>'Հ1 Ձև 2 (7)'!$P$44</f>
        <v>0</v>
      </c>
      <c r="T14" s="64">
        <f>'Հ1 Ձև 2 (7)'!$Q$44</f>
        <v>75000</v>
      </c>
      <c r="U14" s="64">
        <f>'Հ1 Ձև 2 (7)'!$R$44</f>
        <v>75000</v>
      </c>
      <c r="V14" s="64">
        <f>'Հ1 Ձև 2 (7)'!$S$44</f>
        <v>75000</v>
      </c>
      <c r="W14" s="27">
        <f>'Հ1 Ձև 2 (7)'!$F$5</f>
        <v>0</v>
      </c>
      <c r="X14" s="27" t="str">
        <f>'Հ1 Ձև 2 (7)'!$F$6</f>
        <v>շարունակական</v>
      </c>
      <c r="Y14" s="27" t="str">
        <f>'Հ1 Ձև 2 (7)'!$B$13</f>
        <v>Պարտադիր</v>
      </c>
    </row>
    <row r="15" spans="1:25" ht="66" customHeight="1" x14ac:dyDescent="0.25">
      <c r="A15" s="27">
        <v>8</v>
      </c>
      <c r="B15" s="27">
        <f>'Հ1 Ձև 2 (8)'!$C$5</f>
        <v>1093</v>
      </c>
      <c r="C15" s="27">
        <f>'Հ1 Ձև 2 (8)'!$C$7</f>
        <v>11003</v>
      </c>
      <c r="D15" s="27" t="str">
        <f>'Հ1 Ձև 2 (8)'!$C$6</f>
        <v>Դատական և հանրային պաշտպանություն</v>
      </c>
      <c r="E15" s="27" t="str">
        <f>'Հ1 Ձև 2 (8)'!$C$8</f>
        <v>Փորձաքննությունների ծառայությունների տրամադրում</v>
      </c>
      <c r="F15" s="64">
        <f>'Հ1 Ձև 2 (8)'!$C$44</f>
        <v>716075</v>
      </c>
      <c r="G15" s="64">
        <f>'Հ1 Ձև 2 (8)'!$D$44</f>
        <v>866043</v>
      </c>
      <c r="H15" s="64">
        <f>'Հ1 Ձև 2 (8)'!$E$44</f>
        <v>0</v>
      </c>
      <c r="I15" s="64">
        <f>'Հ1 Ձև 2 (8)'!$F$44</f>
        <v>0</v>
      </c>
      <c r="J15" s="64">
        <f>'Հ1 Ձև 2 (8)'!$G$44</f>
        <v>0</v>
      </c>
      <c r="K15" s="64">
        <f>'Հ1 Ձև 2 (8)'!$H$44</f>
        <v>383923</v>
      </c>
      <c r="L15" s="64">
        <f>'Հ1 Ձև 2 (8)'!$I$44</f>
        <v>483922</v>
      </c>
      <c r="M15" s="64">
        <f>'Հ1 Ձև 2 (8)'!$J$44</f>
        <v>583921</v>
      </c>
      <c r="N15" s="64">
        <f>'Հ1 Ձև 2 (8)'!$K$44</f>
        <v>1099998</v>
      </c>
      <c r="O15" s="64">
        <f>'Հ1 Ձև 2 (8)'!$L$44</f>
        <v>1199997</v>
      </c>
      <c r="P15" s="64">
        <f>'Հ1 Ձև 2 (8)'!$M$44</f>
        <v>1299996</v>
      </c>
      <c r="Q15" s="64">
        <f>'Հ1 Ձև 2 (8)'!$N$44</f>
        <v>0</v>
      </c>
      <c r="R15" s="64">
        <f>'Հ1 Ձև 2 (8)'!$O$44</f>
        <v>0</v>
      </c>
      <c r="S15" s="64">
        <f>'Հ1 Ձև 2 (8)'!$P$44</f>
        <v>0</v>
      </c>
      <c r="T15" s="64">
        <f>'Հ1 Ձև 2 (8)'!$Q$44</f>
        <v>1099998</v>
      </c>
      <c r="U15" s="64">
        <f>'Հ1 Ձև 2 (8)'!$R$44</f>
        <v>1199997</v>
      </c>
      <c r="V15" s="64">
        <f>'Հ1 Ձև 2 (8)'!$S$44</f>
        <v>1299996</v>
      </c>
      <c r="W15" s="27">
        <f>'Հ1 Ձև 2 (8)'!$F$5</f>
        <v>0</v>
      </c>
      <c r="X15" s="27" t="str">
        <f>'Հ1 Ձև 2 (8)'!$F$6</f>
        <v>շարունակական</v>
      </c>
      <c r="Y15" s="27" t="str">
        <f>'Հ1 Ձև 2 (8)'!$B$13</f>
        <v>Պարտադիր</v>
      </c>
    </row>
    <row r="16" spans="1:25" ht="47.25" customHeight="1" x14ac:dyDescent="0.25">
      <c r="A16" s="27">
        <v>9</v>
      </c>
      <c r="B16" s="27">
        <f>'Հ1 Ձև 2 (9)'!$C$5</f>
        <v>1120</v>
      </c>
      <c r="C16" s="27">
        <f>'Հ1 Ձև 2 (9)'!$C$7</f>
        <v>11001</v>
      </c>
      <c r="D16" s="27" t="str">
        <f>'Հ1 Ձև 2 (9)'!$C$6</f>
        <v>Քրեակատարողական ծառայություններ</v>
      </c>
      <c r="E16" s="27" t="str">
        <f>'Հ1 Ձև 2 (9)'!$C$8</f>
        <v>Քրեակատարողական ծառայություններ</v>
      </c>
      <c r="F16" s="64">
        <f>'Հ1 Ձև 2 (9)'!$C$67</f>
        <v>10795380.800000001</v>
      </c>
      <c r="G16" s="64">
        <f>'Հ1 Ձև 2 (9)'!$D$67</f>
        <v>12163015.1</v>
      </c>
      <c r="H16" s="64">
        <f>'Հ1 Ձև 2 (9)'!$E$67</f>
        <v>3093476.1999999997</v>
      </c>
      <c r="I16" s="64">
        <f>'Հ1 Ձև 2 (9)'!$F$67</f>
        <v>3077113.5999999996</v>
      </c>
      <c r="J16" s="64">
        <f>'Հ1 Ձև 2 (9)'!$G$67</f>
        <v>3075890.8999999994</v>
      </c>
      <c r="K16" s="64">
        <f>'Հ1 Ձև 2 (9)'!$H$67</f>
        <v>0</v>
      </c>
      <c r="L16" s="64">
        <f>'Հ1 Ձև 2 (9)'!$I$67</f>
        <v>0</v>
      </c>
      <c r="M16" s="64">
        <f>'Հ1 Ձև 2 (9)'!$J$67</f>
        <v>0</v>
      </c>
      <c r="N16" s="64">
        <f>'Հ1 Ձև 2 (9)'!$K$67</f>
        <v>13888857</v>
      </c>
      <c r="O16" s="64">
        <f>'Հ1 Ձև 2 (9)'!$L$67</f>
        <v>13872494.4</v>
      </c>
      <c r="P16" s="64">
        <f>'Հ1 Ձև 2 (9)'!$M$67</f>
        <v>13871271.699999999</v>
      </c>
      <c r="Q16" s="64">
        <f>'Հ1 Ձև 2 (9)'!$N$67</f>
        <v>-652979.90000000014</v>
      </c>
      <c r="R16" s="64">
        <f>'Հ1 Ձև 2 (9)'!$O$67</f>
        <v>-652979.90000000014</v>
      </c>
      <c r="S16" s="64">
        <f>'Հ1 Ձև 2 (9)'!$P$67</f>
        <v>-652979.90000000014</v>
      </c>
      <c r="T16" s="64">
        <f>'Հ1 Ձև 2 (9)'!$Q$67</f>
        <v>13235877.1</v>
      </c>
      <c r="U16" s="64">
        <f>'Հ1 Ձև 2 (9)'!$R$67</f>
        <v>13219514.5</v>
      </c>
      <c r="V16" s="64">
        <f>'Հ1 Ձև 2 (9)'!$S$67</f>
        <v>13218291.799999999</v>
      </c>
      <c r="W16" s="27">
        <f>'Հ1 Ձև 2 (9)'!$F$5</f>
        <v>0</v>
      </c>
      <c r="X16" s="27" t="str">
        <f>'Հ1 Ձև 2 (9)'!$F$6</f>
        <v>շարունակական</v>
      </c>
      <c r="Y16" s="27" t="str">
        <f>'Հ1 Ձև 2 (9)'!$B$13</f>
        <v>Պարտադիր</v>
      </c>
    </row>
    <row r="17" spans="1:25" ht="47.25" customHeight="1" x14ac:dyDescent="0.25">
      <c r="A17" s="27">
        <v>10</v>
      </c>
      <c r="B17" s="27">
        <f>'Հ1 Ձև 2 (10)'!$C$5</f>
        <v>1120</v>
      </c>
      <c r="C17" s="27">
        <f>'Հ1 Ձև 2 (10)'!$C$7</f>
        <v>11002</v>
      </c>
      <c r="D17" s="27" t="str">
        <f>'Հ1 Ձև 2 (10)'!$C$6</f>
        <v>Քրեակատարողական ծառայություններ</v>
      </c>
      <c r="E17" s="27" t="str">
        <f>'Հ1 Ձև 2 (10)'!$C$8</f>
        <v>Պրոբացիայի ծառայություններ</v>
      </c>
      <c r="F17" s="64">
        <f>'Հ1 Ձև 2 (10)'!$C$64</f>
        <v>560899.52</v>
      </c>
      <c r="G17" s="64">
        <f>'Հ1 Ձև 2 (10)'!$D$64</f>
        <v>794790.9</v>
      </c>
      <c r="H17" s="64">
        <f>'Հ1 Ձև 2 (10)'!$E$64</f>
        <v>276400</v>
      </c>
      <c r="I17" s="64">
        <f>'Հ1 Ձև 2 (10)'!$F$64</f>
        <v>277216.59999999998</v>
      </c>
      <c r="J17" s="64">
        <f>'Հ1 Ձև 2 (10)'!$G$64</f>
        <v>277828.59999999998</v>
      </c>
      <c r="K17" s="64">
        <f>'Հ1 Ձև 2 (10)'!$H$64</f>
        <v>0</v>
      </c>
      <c r="L17" s="64">
        <f>'Հ1 Ձև 2 (10)'!$I$64</f>
        <v>0</v>
      </c>
      <c r="M17" s="64">
        <f>'Հ1 Ձև 2 (10)'!$J$64</f>
        <v>0</v>
      </c>
      <c r="N17" s="64">
        <f>'Հ1 Ձև 2 (10)'!$K$64</f>
        <v>837299.52</v>
      </c>
      <c r="O17" s="64">
        <f>'Հ1 Ձև 2 (10)'!$L$64</f>
        <v>838116.12</v>
      </c>
      <c r="P17" s="64">
        <f>'Հ1 Ձև 2 (10)'!$M$64</f>
        <v>838728.12</v>
      </c>
      <c r="Q17" s="64">
        <f>'Հ1 Ձև 2 (10)'!$N$64</f>
        <v>-39936.859999999993</v>
      </c>
      <c r="R17" s="64">
        <f>'Հ1 Ձև 2 (10)'!$O$64</f>
        <v>-39936.859999999993</v>
      </c>
      <c r="S17" s="64">
        <f>'Հ1 Ձև 2 (10)'!$P$64</f>
        <v>-39936.859999999993</v>
      </c>
      <c r="T17" s="64">
        <f>'Հ1 Ձև 2 (10)'!$Q$64</f>
        <v>797362.66</v>
      </c>
      <c r="U17" s="64">
        <f>'Հ1 Ձև 2 (10)'!$R$64</f>
        <v>798179.26</v>
      </c>
      <c r="V17" s="64">
        <f>'Հ1 Ձև 2 (10)'!$S$64</f>
        <v>798791.26</v>
      </c>
      <c r="W17" s="27">
        <f>'Հ1 Ձև 2 (10)'!$F$5</f>
        <v>0</v>
      </c>
      <c r="X17" s="27" t="str">
        <f>'Հ1 Ձև 2 (10)'!$F$6</f>
        <v>շարունակական</v>
      </c>
      <c r="Y17" s="27" t="str">
        <f>'Հ1 Ձև 2 (10)'!$B$13</f>
        <v>Պարտադիր</v>
      </c>
    </row>
    <row r="18" spans="1:25" ht="47.25" customHeight="1" x14ac:dyDescent="0.25">
      <c r="A18" s="27">
        <v>11</v>
      </c>
      <c r="B18" s="27">
        <f>'Հ1 Ձև 2 (11)'!$C$5</f>
        <v>1120</v>
      </c>
      <c r="C18" s="27">
        <f>'Հ1 Ձև 2 (11)'!$C$7</f>
        <v>11004</v>
      </c>
      <c r="D18" s="27" t="str">
        <f>'Հ1 Ձև 2 (11)'!$C$6</f>
        <v>Քրեակատարողական ծառայություններ</v>
      </c>
      <c r="E18" s="27" t="str">
        <f>'Հ1 Ձև 2 (11)'!$C$8</f>
        <v>Դեղորայքով ապահովում կալանավայրերում պահվող ազատազրկվածներին</v>
      </c>
      <c r="F18" s="64">
        <f>'Հ1 Ձև 2 (11)'!$C$44</f>
        <v>79283.289999999994</v>
      </c>
      <c r="G18" s="64">
        <f>'Հ1 Ձև 2 (11)'!$D$44</f>
        <v>70889.2</v>
      </c>
      <c r="H18" s="64">
        <f>'Հ1 Ձև 2 (11)'!$E$44</f>
        <v>716.7100000000064</v>
      </c>
      <c r="I18" s="64">
        <f>'Հ1 Ձև 2 (11)'!$F$44</f>
        <v>716.7100000000064</v>
      </c>
      <c r="J18" s="64">
        <f>'Հ1 Ձև 2 (11)'!$G$44</f>
        <v>716.7100000000064</v>
      </c>
      <c r="K18" s="64">
        <f>'Հ1 Ձև 2 (11)'!$H$44</f>
        <v>0</v>
      </c>
      <c r="L18" s="64">
        <f>'Հ1 Ձև 2 (11)'!$I$44</f>
        <v>0</v>
      </c>
      <c r="M18" s="64">
        <f>'Հ1 Ձև 2 (11)'!$J$44</f>
        <v>0</v>
      </c>
      <c r="N18" s="64">
        <f>'Հ1 Ձև 2 (11)'!$K$44</f>
        <v>80000</v>
      </c>
      <c r="O18" s="64">
        <f>'Հ1 Ձև 2 (11)'!$L$44</f>
        <v>80000</v>
      </c>
      <c r="P18" s="64">
        <f>'Հ1 Ձև 2 (11)'!$M$44</f>
        <v>80000</v>
      </c>
      <c r="Q18" s="64">
        <f>'Հ1 Ձև 2 (11)'!$N$44</f>
        <v>0</v>
      </c>
      <c r="R18" s="64">
        <f>'Հ1 Ձև 2 (11)'!$O$44</f>
        <v>0</v>
      </c>
      <c r="S18" s="64">
        <f>'Հ1 Ձև 2 (11)'!$P$44</f>
        <v>0</v>
      </c>
      <c r="T18" s="64">
        <f>'Հ1 Ձև 2 (11)'!$Q$44</f>
        <v>80000</v>
      </c>
      <c r="U18" s="64">
        <f>'Հ1 Ձև 2 (11)'!$R$44</f>
        <v>80000</v>
      </c>
      <c r="V18" s="64">
        <f>'Հ1 Ձև 2 (11)'!$S$44</f>
        <v>80000</v>
      </c>
      <c r="W18" s="27">
        <f>'Հ1 Ձև 2 (11)'!$F$5</f>
        <v>0</v>
      </c>
      <c r="X18" s="27" t="str">
        <f>'Հ1 Ձև 2 (11)'!$F$6</f>
        <v>շարունակական</v>
      </c>
      <c r="Y18" s="27" t="str">
        <f>'Հ1 Ձև 2 (11)'!$B$13</f>
        <v>Պարտադիր</v>
      </c>
    </row>
    <row r="19" spans="1:25" ht="81.75" customHeight="1" x14ac:dyDescent="0.25">
      <c r="A19" s="27">
        <v>12</v>
      </c>
      <c r="B19" s="27">
        <f>'Հ1 Ձև 2 (12)'!$C$5</f>
        <v>1120</v>
      </c>
      <c r="C19" s="27">
        <f>'Հ1 Ձև 2 (12)'!$C$7</f>
        <v>11005</v>
      </c>
      <c r="D19" s="27" t="str">
        <f>'Հ1 Ձև 2 (12)'!$C$6</f>
        <v>Քրեակատարողական ծառայություններ</v>
      </c>
      <c r="E19" s="27" t="str">
        <f>'Հ1 Ձև 2 (12)'!$C$8</f>
        <v xml:space="preserve">Իրավախախտում կատարած անձանց գեղագիտական դաստիարակության և կրթական ծրագրերի իրականացում </v>
      </c>
      <c r="F19" s="64">
        <f>'Հ1 Ձև 2 (12)'!$C$46</f>
        <v>98228.4</v>
      </c>
      <c r="G19" s="64">
        <f>'Հ1 Ձև 2 (12)'!$D$46</f>
        <v>175211.5</v>
      </c>
      <c r="H19" s="64">
        <f>'Հ1 Ձև 2 (12)'!$E$46</f>
        <v>109466.9</v>
      </c>
      <c r="I19" s="64">
        <f>'Հ1 Ձև 2 (12)'!$F$46</f>
        <v>109466.9</v>
      </c>
      <c r="J19" s="64">
        <f>'Հ1 Ձև 2 (12)'!$G$46</f>
        <v>109466.9</v>
      </c>
      <c r="K19" s="64">
        <f>'Հ1 Ձև 2 (12)'!$H$46</f>
        <v>0</v>
      </c>
      <c r="L19" s="64">
        <f>'Հ1 Ձև 2 (12)'!$I$46</f>
        <v>0</v>
      </c>
      <c r="M19" s="64">
        <f>'Հ1 Ձև 2 (12)'!$J$46</f>
        <v>0</v>
      </c>
      <c r="N19" s="64">
        <f>'Հ1 Ձև 2 (12)'!$K$46</f>
        <v>207695.3</v>
      </c>
      <c r="O19" s="64">
        <f>'Հ1 Ձև 2 (12)'!$L$46</f>
        <v>207695.3</v>
      </c>
      <c r="P19" s="64">
        <f>'Հ1 Ձև 2 (12)'!$M$46</f>
        <v>207695.3</v>
      </c>
      <c r="Q19" s="64">
        <f>'Հ1 Ձև 2 (12)'!$N$46</f>
        <v>0</v>
      </c>
      <c r="R19" s="64">
        <f>'Հ1 Ձև 2 (12)'!$O$46</f>
        <v>0</v>
      </c>
      <c r="S19" s="64">
        <f>'Հ1 Ձև 2 (12)'!$P$46</f>
        <v>0</v>
      </c>
      <c r="T19" s="64">
        <f>'Հ1 Ձև 2 (12)'!$Q$46</f>
        <v>207695.3</v>
      </c>
      <c r="U19" s="64">
        <f>'Հ1 Ձև 2 (12)'!$R$46</f>
        <v>207695.3</v>
      </c>
      <c r="V19" s="64">
        <f>'Հ1 Ձև 2 (12)'!$S$46</f>
        <v>207695.3</v>
      </c>
      <c r="W19" s="27">
        <f>'Հ1 Ձև 2 (12)'!$F$5</f>
        <v>0</v>
      </c>
      <c r="X19" s="27">
        <f>'Հ1 Ձև 2 (12)'!$F$6</f>
        <v>0</v>
      </c>
      <c r="Y19" s="27" t="str">
        <f>'Հ1 Ձև 2 (12)'!$B$13</f>
        <v>Պարտադիր</v>
      </c>
    </row>
    <row r="20" spans="1:25" ht="44.25" customHeight="1" x14ac:dyDescent="0.25">
      <c r="A20" s="27">
        <v>13</v>
      </c>
      <c r="B20" s="27">
        <f>'Հ1 Ձև 2 (13)'!$C$5</f>
        <v>1120</v>
      </c>
      <c r="C20" s="27">
        <f>'Հ1 Ձև 2 (13)'!$C$7</f>
        <v>11007</v>
      </c>
      <c r="D20" s="27" t="str">
        <f>'Հ1 Ձև 2 (13)'!$C$6</f>
        <v>Քրեակատարողական ծառայություններ</v>
      </c>
      <c r="E20" s="27" t="str">
        <f>'Հ1 Ձև 2 (13)'!$C$8</f>
        <v xml:space="preserve"> Արդարադատության նախարարության քրեակատարողական հիմնարկում պահվող կալանավորված անձանց և դատապարտյալներին պատշաճ բժշկական օգնություն և սպասարկման ծառայություններ</v>
      </c>
      <c r="F20" s="64">
        <f>'Հ1 Ձև 2 (13)'!$C$44</f>
        <v>663609.43999999994</v>
      </c>
      <c r="G20" s="64">
        <f>'Հ1 Ձև 2 (13)'!$D$44</f>
        <v>676254.4</v>
      </c>
      <c r="H20" s="64">
        <f>'Հ1 Ձև 2 (13)'!$E$44</f>
        <v>241919.8600000001</v>
      </c>
      <c r="I20" s="64">
        <f>'Հ1 Ձև 2 (13)'!$F$44</f>
        <v>241919.8600000001</v>
      </c>
      <c r="J20" s="64">
        <f>'Հ1 Ձև 2 (13)'!$G$44</f>
        <v>241919.8600000001</v>
      </c>
      <c r="K20" s="64">
        <f>'Հ1 Ձև 2 (13)'!$H$44</f>
        <v>0</v>
      </c>
      <c r="L20" s="64">
        <f>'Հ1 Ձև 2 (13)'!$I$44</f>
        <v>0</v>
      </c>
      <c r="M20" s="64">
        <f>'Հ1 Ձև 2 (13)'!$J$44</f>
        <v>0</v>
      </c>
      <c r="N20" s="64">
        <f>'Հ1 Ձև 2 (13)'!$K$44</f>
        <v>905529.3</v>
      </c>
      <c r="O20" s="64">
        <f>'Հ1 Ձև 2 (13)'!$L$44</f>
        <v>905529.3</v>
      </c>
      <c r="P20" s="64">
        <f>'Հ1 Ձև 2 (13)'!$M$44</f>
        <v>905529.3</v>
      </c>
      <c r="Q20" s="64">
        <f>'Հ1 Ձև 2 (13)'!$N$44</f>
        <v>0</v>
      </c>
      <c r="R20" s="64">
        <f>'Հ1 Ձև 2 (13)'!$O$44</f>
        <v>0</v>
      </c>
      <c r="S20" s="64">
        <f>'Հ1 Ձև 2 (13)'!$P$44</f>
        <v>0</v>
      </c>
      <c r="T20" s="64">
        <f>'Հ1 Ձև 2 (13)'!$Q$44</f>
        <v>905529.3</v>
      </c>
      <c r="U20" s="64">
        <f>'Հ1 Ձև 2 (13)'!$R$44</f>
        <v>905529.3</v>
      </c>
      <c r="V20" s="64">
        <f>'Հ1 Ձև 2 (13)'!$S$44</f>
        <v>905529.3</v>
      </c>
      <c r="W20" s="27">
        <f>'Հ1 Ձև 2 (13)'!$F$5</f>
        <v>0</v>
      </c>
      <c r="X20" s="27" t="str">
        <f>'Հ1 Ձև 2 (13)'!$F$6</f>
        <v>շարունակական</v>
      </c>
      <c r="Y20" s="27" t="str">
        <f>'Հ1 Ձև 2 (13)'!$B$13</f>
        <v>Պարտադիր</v>
      </c>
    </row>
    <row r="21" spans="1:25" ht="44.25" customHeight="1" x14ac:dyDescent="0.25">
      <c r="A21" s="27">
        <v>14</v>
      </c>
      <c r="B21" s="27">
        <f>'Հ1 Ձև 2 (14)'!$C$5</f>
        <v>1120</v>
      </c>
      <c r="C21" s="27">
        <f>'Հ1 Ձև 2 (14)'!$C$7</f>
        <v>31001</v>
      </c>
      <c r="D21" s="27" t="str">
        <f>'Հ1 Ձև 2 (14)'!$C$6</f>
        <v>Քրեակատարողական ծառայություններ</v>
      </c>
      <c r="E21" s="27" t="str">
        <f>'Հ1 Ձև 2 (14)'!$C$8</f>
        <v>ՀՀ արդարադատության նախարարության պրոբացիայի ծառայության կարողությունների զարգացում և տեխնիկական հագեցվածության ապահովում</v>
      </c>
      <c r="F21" s="64">
        <f>'Հ1 Ձև 2 (14)'!$C$44</f>
        <v>5140.5</v>
      </c>
      <c r="G21" s="64">
        <f>'Հ1 Ձև 2 (14)'!$D$44</f>
        <v>110000</v>
      </c>
      <c r="H21" s="64">
        <f>'Հ1 Ձև 2 (14)'!$E$44</f>
        <v>0</v>
      </c>
      <c r="I21" s="64">
        <f>'Հ1 Ձև 2 (14)'!$F$44</f>
        <v>0</v>
      </c>
      <c r="J21" s="64">
        <f>'Հ1 Ձև 2 (14)'!$G$44</f>
        <v>0</v>
      </c>
      <c r="K21" s="64">
        <f>'Հ1 Ձև 2 (14)'!$H$44</f>
        <v>135059.5</v>
      </c>
      <c r="L21" s="64">
        <f>'Հ1 Ձև 2 (14)'!$I$44</f>
        <v>129859.5</v>
      </c>
      <c r="M21" s="64">
        <f>'Հ1 Ձև 2 (14)'!$J$44</f>
        <v>129859.5</v>
      </c>
      <c r="N21" s="64">
        <f>'Հ1 Ձև 2 (14)'!$K$44</f>
        <v>140200</v>
      </c>
      <c r="O21" s="64">
        <f>'Հ1 Ձև 2 (14)'!$L$44</f>
        <v>135000</v>
      </c>
      <c r="P21" s="64">
        <f>'Հ1 Ձև 2 (14)'!$M$44</f>
        <v>135000</v>
      </c>
      <c r="Q21" s="64">
        <f>'Հ1 Ձև 2 (14)'!$N$44</f>
        <v>0</v>
      </c>
      <c r="R21" s="64">
        <f>'Հ1 Ձև 2 (14)'!$O$44</f>
        <v>0</v>
      </c>
      <c r="S21" s="64">
        <f>'Հ1 Ձև 2 (14)'!$P$44</f>
        <v>0</v>
      </c>
      <c r="T21" s="64">
        <f>'Հ1 Ձև 2 (14)'!$Q$44</f>
        <v>140200</v>
      </c>
      <c r="U21" s="64">
        <f>'Հ1 Ձև 2 (14)'!$R$44</f>
        <v>135000</v>
      </c>
      <c r="V21" s="64">
        <f>'Հ1 Ձև 2 (14)'!$S$44</f>
        <v>135000</v>
      </c>
      <c r="W21" s="27">
        <f>'Հ1 Ձև 2 (14)'!$F$5</f>
        <v>0</v>
      </c>
      <c r="X21" s="27">
        <f>'Հ1 Ձև 2 (14)'!$F$6</f>
        <v>0</v>
      </c>
      <c r="Y21" s="27" t="str">
        <f>'Հ1 Ձև 2 (14)'!$B$13</f>
        <v>Հայեցողական (ոչ շարունակական)</v>
      </c>
    </row>
    <row r="22" spans="1:25" ht="28.5" customHeight="1" x14ac:dyDescent="0.25">
      <c r="A22" s="27">
        <v>15</v>
      </c>
      <c r="B22" s="27">
        <f>'Հ1 Ձև 2 (15)'!$C$5</f>
        <v>1120</v>
      </c>
      <c r="C22" s="27">
        <f>'Հ1 Ձև 2 (15)'!$C$7</f>
        <v>31002</v>
      </c>
      <c r="D22" s="27" t="str">
        <f>'Հ1 Ձև 2 (15)'!$C$6</f>
        <v>Քրեակատարողական ծառայություններ</v>
      </c>
      <c r="E22" s="27" t="str">
        <f>'Հ1 Ձև 2 (15)'!$C$8</f>
        <v>ՀՀ արդարադատության նախարարության քրեակատարողական  ծառայության կարողությունների զարգացում և տեխնիկական հագեցվածության ապահովում</v>
      </c>
      <c r="F22" s="64">
        <f>'Հ1 Ձև 2 (15)'!$C$44</f>
        <v>423928.48</v>
      </c>
      <c r="G22" s="64">
        <f>'Հ1 Ձև 2 (15)'!$D$44</f>
        <v>28990</v>
      </c>
      <c r="H22" s="64">
        <f>'Հ1 Ձև 2 (15)'!$E$44</f>
        <v>0</v>
      </c>
      <c r="I22" s="64">
        <f>'Հ1 Ձև 2 (15)'!$F$44</f>
        <v>0</v>
      </c>
      <c r="J22" s="64">
        <f>'Հ1 Ձև 2 (15)'!$G$44</f>
        <v>0</v>
      </c>
      <c r="K22" s="64">
        <f>'Հ1 Ձև 2 (15)'!$H$44</f>
        <v>0</v>
      </c>
      <c r="L22" s="64">
        <f>'Հ1 Ձև 2 (15)'!$I$44</f>
        <v>0</v>
      </c>
      <c r="M22" s="64">
        <f>'Հ1 Ձև 2 (15)'!$J$44</f>
        <v>0</v>
      </c>
      <c r="N22" s="64">
        <f>'Հ1 Ձև 2 (15)'!$K$44</f>
        <v>423928.48</v>
      </c>
      <c r="O22" s="64">
        <f>'Հ1 Ձև 2 (15)'!$L$44</f>
        <v>423928.48</v>
      </c>
      <c r="P22" s="64">
        <f>'Հ1 Ձև 2 (15)'!$M$44</f>
        <v>423928.48</v>
      </c>
      <c r="Q22" s="64">
        <f>'Հ1 Ձև 2 (15)'!$N$44</f>
        <v>-389278.48</v>
      </c>
      <c r="R22" s="64">
        <f>'Հ1 Ձև 2 (15)'!$O$44</f>
        <v>-423928.48</v>
      </c>
      <c r="S22" s="64">
        <f>'Հ1 Ձև 2 (15)'!$P$44</f>
        <v>-423928.48</v>
      </c>
      <c r="T22" s="64">
        <f>'Հ1 Ձև 2 (15)'!$Q$44</f>
        <v>34650</v>
      </c>
      <c r="U22" s="64">
        <f>'Հ1 Ձև 2 (15)'!$R$44</f>
        <v>0</v>
      </c>
      <c r="V22" s="64">
        <f>'Հ1 Ձև 2 (15)'!$S$44</f>
        <v>0</v>
      </c>
      <c r="W22" s="27">
        <f>'Հ1 Ձև 2 (15)'!$F$5</f>
        <v>0</v>
      </c>
      <c r="X22" s="27">
        <f>'Հ1 Ձև 2 (15)'!$F$6</f>
        <v>0</v>
      </c>
      <c r="Y22" s="27" t="str">
        <f>'Հ1 Ձև 2 (15)'!$B$13</f>
        <v>Հայեցողական (ոչ շարունակական)</v>
      </c>
    </row>
    <row r="23" spans="1:25" ht="28.5" customHeight="1" x14ac:dyDescent="0.25">
      <c r="A23" s="27">
        <v>16</v>
      </c>
      <c r="B23" s="27">
        <f>'Հ1 Ձև 2 (16)'!$C$5</f>
        <v>1120</v>
      </c>
      <c r="C23" s="27">
        <f>'Հ1 Ձև 2 (16)'!$C$7</f>
        <v>31003</v>
      </c>
      <c r="D23" s="27" t="str">
        <f>'Հ1 Ձև 2 (16)'!$C$6</f>
        <v>Քրեակատարողական ծառայություններ</v>
      </c>
      <c r="E23" s="27" t="str">
        <f>'Հ1 Ձև 2 (16)'!$C$8</f>
        <v>ՀՀ ԱՆ քրեակատարողական  հիմնարկների  շենքային պայմանների բարելավում</v>
      </c>
      <c r="F23" s="64">
        <f>'Հ1 Ձև 2 (16)'!$C$44</f>
        <v>48463</v>
      </c>
      <c r="G23" s="64">
        <f>'Հ1 Ձև 2 (16)'!$D$44</f>
        <v>642098.6</v>
      </c>
      <c r="H23" s="64">
        <f>'Հ1 Ձև 2 (16)'!$E$44</f>
        <v>0</v>
      </c>
      <c r="I23" s="64">
        <f>'Հ1 Ձև 2 (16)'!$F$44</f>
        <v>0</v>
      </c>
      <c r="J23" s="64">
        <f>'Հ1 Ձև 2 (16)'!$G$44</f>
        <v>0</v>
      </c>
      <c r="K23" s="64">
        <f>'Հ1 Ձև 2 (16)'!$H$44</f>
        <v>0</v>
      </c>
      <c r="L23" s="64">
        <f>'Հ1 Ձև 2 (16)'!$I$44</f>
        <v>0</v>
      </c>
      <c r="M23" s="64">
        <f>'Հ1 Ձև 2 (16)'!$J$44</f>
        <v>0</v>
      </c>
      <c r="N23" s="64">
        <f>'Հ1 Ձև 2 (16)'!$K$44</f>
        <v>48463</v>
      </c>
      <c r="O23" s="64">
        <f>'Հ1 Ձև 2 (16)'!$L$44</f>
        <v>48463</v>
      </c>
      <c r="P23" s="64">
        <f>'Հ1 Ձև 2 (16)'!$M$44</f>
        <v>48463</v>
      </c>
      <c r="Q23" s="64">
        <f>'Հ1 Ձև 2 (16)'!$N$44</f>
        <v>-48463</v>
      </c>
      <c r="R23" s="64">
        <f>'Հ1 Ձև 2 (16)'!$O$44</f>
        <v>-48463</v>
      </c>
      <c r="S23" s="64">
        <f>'Հ1 Ձև 2 (16)'!$P$44</f>
        <v>-48463</v>
      </c>
      <c r="T23" s="64">
        <f>'Հ1 Ձև 2 (16)'!$Q$44</f>
        <v>0</v>
      </c>
      <c r="U23" s="64">
        <f>'Հ1 Ձև 2 (16)'!$R$44</f>
        <v>0</v>
      </c>
      <c r="V23" s="64">
        <f>'Հ1 Ձև 2 (16)'!$S$44</f>
        <v>0</v>
      </c>
      <c r="W23" s="27">
        <f>'Հ1 Ձև 2 (16)'!$F$5</f>
        <v>0</v>
      </c>
      <c r="X23" s="27">
        <f>'Հ1 Ձև 2 (16)'!$F$6</f>
        <v>0</v>
      </c>
      <c r="Y23" s="27" t="str">
        <f>'Հ1 Ձև 2 (16)'!$B$13</f>
        <v>Հայեցողական (ոչ շարունակական)</v>
      </c>
    </row>
    <row r="24" spans="1:25" ht="44.25" customHeight="1" x14ac:dyDescent="0.25">
      <c r="A24" s="27">
        <v>17</v>
      </c>
      <c r="B24" s="27">
        <f>'Հ1 Ձև 2 (17)'!$C$5</f>
        <v>1120</v>
      </c>
      <c r="C24" s="27">
        <f>'Հ1 Ձև 2 (17)'!$C$7</f>
        <v>31004</v>
      </c>
      <c r="D24" s="27" t="str">
        <f>'Հ1 Ձև 2 (17)'!$C$6</f>
        <v>Քրեակատարողական ծառայություններ</v>
      </c>
      <c r="E24" s="27" t="str">
        <f>'Հ1 Ձև 2 (17)'!$C$8</f>
        <v>Քրեակատարողական հիմնարկների օպտիմալացում , շենքային պայմանների բավարարում</v>
      </c>
      <c r="F24" s="64">
        <f>'Հ1 Ձև 2 (17)'!$C$44</f>
        <v>1091851.5</v>
      </c>
      <c r="G24" s="64">
        <f>'Հ1 Ձև 2 (17)'!$D$44</f>
        <v>0</v>
      </c>
      <c r="H24" s="64">
        <f>'Հ1 Ձև 2 (17)'!$E$44</f>
        <v>10832459.4</v>
      </c>
      <c r="I24" s="64">
        <f>'Հ1 Ձև 2 (17)'!$F$44</f>
        <v>21088108.299999997</v>
      </c>
      <c r="J24" s="64">
        <f>'Հ1 Ձև 2 (17)'!$G$44</f>
        <v>5856526.5</v>
      </c>
      <c r="K24" s="64">
        <f>'Հ1 Ձև 2 (17)'!$H$44</f>
        <v>0</v>
      </c>
      <c r="L24" s="64">
        <f>'Հ1 Ձև 2 (17)'!$I$44</f>
        <v>0</v>
      </c>
      <c r="M24" s="64">
        <f>'Հ1 Ձև 2 (17)'!$J$44</f>
        <v>0</v>
      </c>
      <c r="N24" s="64">
        <f>'Հ1 Ձև 2 (17)'!$K$44</f>
        <v>11924310.9</v>
      </c>
      <c r="O24" s="64">
        <f>'Հ1 Ձև 2 (17)'!$L$44</f>
        <v>22179959.799999997</v>
      </c>
      <c r="P24" s="64">
        <f>'Հ1 Ձև 2 (17)'!$M$44</f>
        <v>6948378</v>
      </c>
      <c r="Q24" s="64">
        <f>'Հ1 Ձև 2 (17)'!$N$44</f>
        <v>0</v>
      </c>
      <c r="R24" s="64">
        <f>'Հ1 Ձև 2 (17)'!$O$44</f>
        <v>0</v>
      </c>
      <c r="S24" s="64">
        <f>'Հ1 Ձև 2 (17)'!$P$44</f>
        <v>0</v>
      </c>
      <c r="T24" s="64">
        <f>'Հ1 Ձև 2 (17)'!$Q$44</f>
        <v>11924310.9</v>
      </c>
      <c r="U24" s="64">
        <f>'Հ1 Ձև 2 (17)'!$R$44</f>
        <v>22179959.799999997</v>
      </c>
      <c r="V24" s="64">
        <f>'Հ1 Ձև 2 (17)'!$S$44</f>
        <v>6948378</v>
      </c>
      <c r="W24" s="27">
        <f>'Հ1 Ձև 2 (17)'!$F$5</f>
        <v>0</v>
      </c>
      <c r="X24" s="27">
        <f>'Հ1 Ձև 2 (17)'!$F$6</f>
        <v>0</v>
      </c>
      <c r="Y24" s="27" t="str">
        <f>'Հ1 Ձև 2 (17)'!$B$13</f>
        <v>Հայեցողական (ոչ շարունակական)</v>
      </c>
    </row>
    <row r="25" spans="1:25" ht="33" customHeight="1" x14ac:dyDescent="0.25">
      <c r="A25" s="27">
        <v>18</v>
      </c>
      <c r="B25" s="27">
        <f>'Հ1 Ձև 2 (18)'!$C$5</f>
        <v>1123</v>
      </c>
      <c r="C25" s="27">
        <f>'Հ1 Ձև 2 (18)'!$C$7</f>
        <v>11001</v>
      </c>
      <c r="D25" s="27" t="str">
        <f>'Հ1 Ձև 2 (18)'!$C$6</f>
        <v>Իրավական իրազեկում և տեղեկատվության ապահովում</v>
      </c>
      <c r="E25" s="27" t="str">
        <f>'Հ1 Ձև 2 (18)'!$C$8</f>
        <v>Հրատարակչական,տեղեկատվական և տպագրական ծառայություններ</v>
      </c>
      <c r="F25" s="64">
        <f>'Հ1 Ձև 2 (18)'!$C$44</f>
        <v>374720.99</v>
      </c>
      <c r="G25" s="64">
        <f>'Հ1 Ձև 2 (18)'!$D$44</f>
        <v>375652.5</v>
      </c>
      <c r="H25" s="64">
        <f>'Հ1 Ձև 2 (18)'!$E$44</f>
        <v>1065.210000000021</v>
      </c>
      <c r="I25" s="64">
        <f>'Հ1 Ձև 2 (18)'!$F$44</f>
        <v>1065.210000000021</v>
      </c>
      <c r="J25" s="64">
        <f>'Հ1 Ձև 2 (18)'!$G$44</f>
        <v>1065.210000000021</v>
      </c>
      <c r="K25" s="64">
        <f>'Հ1 Ձև 2 (18)'!$H$44</f>
        <v>0</v>
      </c>
      <c r="L25" s="64">
        <f>'Հ1 Ձև 2 (18)'!$I$44</f>
        <v>0</v>
      </c>
      <c r="M25" s="64">
        <f>'Հ1 Ձև 2 (18)'!$J$44</f>
        <v>0</v>
      </c>
      <c r="N25" s="64">
        <f>'Հ1 Ձև 2 (18)'!$K$44</f>
        <v>375786.2</v>
      </c>
      <c r="O25" s="64">
        <f>'Հ1 Ձև 2 (18)'!$L$44</f>
        <v>375786.2</v>
      </c>
      <c r="P25" s="64">
        <f>'Հ1 Ձև 2 (18)'!$M$44</f>
        <v>375786.2</v>
      </c>
      <c r="Q25" s="64">
        <f>'Հ1 Ձև 2 (18)'!$N$44</f>
        <v>0</v>
      </c>
      <c r="R25" s="64">
        <f>'Հ1 Ձև 2 (18)'!$O$44</f>
        <v>0</v>
      </c>
      <c r="S25" s="64">
        <f>'Հ1 Ձև 2 (18)'!$P$44</f>
        <v>0</v>
      </c>
      <c r="T25" s="64">
        <f>'Հ1 Ձև 2 (18)'!$Q$44</f>
        <v>375786.2</v>
      </c>
      <c r="U25" s="64">
        <f>'Հ1 Ձև 2 (18)'!$R$44</f>
        <v>375786.2</v>
      </c>
      <c r="V25" s="64">
        <f>'Հ1 Ձև 2 (18)'!$S$44</f>
        <v>375786.2</v>
      </c>
      <c r="W25" s="27">
        <f>'Հ1 Ձև 2 (18)'!$F$5</f>
        <v>0</v>
      </c>
      <c r="X25" s="27">
        <f>'Հ1 Ձև 2 (18)'!$F$6</f>
        <v>0</v>
      </c>
      <c r="Y25" s="27" t="str">
        <f>'Հ1 Ձև 2 (18)'!$B$13</f>
        <v>Պարտադիր</v>
      </c>
    </row>
    <row r="26" spans="1:25" ht="33" customHeight="1" x14ac:dyDescent="0.25">
      <c r="A26" s="27">
        <v>19</v>
      </c>
      <c r="B26" s="27">
        <f>'Հ1 Ձև 2 (19)'!$C$5</f>
        <v>1123</v>
      </c>
      <c r="C26" s="27">
        <f>'Հ1 Ձև 2 (19)'!$C$7</f>
        <v>11002</v>
      </c>
      <c r="D26" s="27" t="str">
        <f>'Հ1 Ձև 2 (19)'!$C$6</f>
        <v>Իրավական իրազեկում և տեղեկատվության ապահովում</v>
      </c>
      <c r="E26" s="27" t="str">
        <f>'Հ1 Ձև 2 (19)'!$C$8</f>
        <v>Թարգմանչական ծառայություններ</v>
      </c>
      <c r="F26" s="64">
        <f>'Հ1 Ձև 2 (19)'!$C$44</f>
        <v>260543</v>
      </c>
      <c r="G26" s="64">
        <f>'Հ1 Ձև 2 (19)'!$D$44</f>
        <v>260769.8</v>
      </c>
      <c r="H26" s="64">
        <f>'Հ1 Ձև 2 (19)'!$E$44</f>
        <v>226.79999999998836</v>
      </c>
      <c r="I26" s="64">
        <f>'Հ1 Ձև 2 (19)'!$F$44</f>
        <v>226.79999999998836</v>
      </c>
      <c r="J26" s="64">
        <f>'Հ1 Ձև 2 (19)'!$G$44</f>
        <v>226.79999999998836</v>
      </c>
      <c r="K26" s="64">
        <f>'Հ1 Ձև 2 (19)'!$H$44</f>
        <v>0</v>
      </c>
      <c r="L26" s="64">
        <f>'Հ1 Ձև 2 (19)'!$I$44</f>
        <v>0</v>
      </c>
      <c r="M26" s="64">
        <f>'Հ1 Ձև 2 (19)'!$J$44</f>
        <v>0</v>
      </c>
      <c r="N26" s="64">
        <f>'Հ1 Ձև 2 (19)'!$K$44</f>
        <v>260769.8</v>
      </c>
      <c r="O26" s="64">
        <f>'Հ1 Ձև 2 (19)'!$L$44</f>
        <v>260769.8</v>
      </c>
      <c r="P26" s="64">
        <f>'Հ1 Ձև 2 (19)'!$M$44</f>
        <v>260769.8</v>
      </c>
      <c r="Q26" s="64">
        <f>'Հ1 Ձև 2 (19)'!$N$44</f>
        <v>0</v>
      </c>
      <c r="R26" s="64">
        <f>'Հ1 Ձև 2 (19)'!$O$44</f>
        <v>0</v>
      </c>
      <c r="S26" s="64">
        <f>'Հ1 Ձև 2 (19)'!$P$44</f>
        <v>0</v>
      </c>
      <c r="T26" s="64">
        <f>'Հ1 Ձև 2 (19)'!$Q$44</f>
        <v>260769.8</v>
      </c>
      <c r="U26" s="64">
        <f>'Հ1 Ձև 2 (19)'!$R$44</f>
        <v>260769.8</v>
      </c>
      <c r="V26" s="64">
        <f>'Հ1 Ձև 2 (19)'!$S$44</f>
        <v>260769.8</v>
      </c>
      <c r="W26" s="27">
        <f>'Հ1 Ձև 2 (19)'!$F$5</f>
        <v>2008</v>
      </c>
      <c r="X26" s="27" t="str">
        <f>'Հ1 Ձև 2 (19)'!$F$6</f>
        <v>շարունակական</v>
      </c>
      <c r="Y26" s="27" t="str">
        <f>'Հ1 Ձև 2 (19)'!$B$13</f>
        <v>Պարտադիր</v>
      </c>
    </row>
    <row r="27" spans="1:25" ht="47.25" customHeight="1" x14ac:dyDescent="0.25">
      <c r="A27" s="27">
        <v>20</v>
      </c>
      <c r="B27" s="27">
        <f>'Հ1 Ձև 2 (20)'!$C$5</f>
        <v>1123</v>
      </c>
      <c r="C27" s="27">
        <f>'Հ1 Ձև 2 (20)'!$C$7</f>
        <v>11003</v>
      </c>
      <c r="D27" s="27" t="str">
        <f>'Հ1 Ձև 2 (20)'!$C$6</f>
        <v>Իրավական իրազեկում և տեղեկատվության ապահովում</v>
      </c>
      <c r="E27" s="27" t="str">
        <f>'Հ1 Ձև 2 (20)'!$C$8</f>
        <v>Արխիվային ծառայություններ</v>
      </c>
      <c r="F27" s="64">
        <f>'Հ1 Ձև 2 (20)'!$C$44</f>
        <v>590176.5</v>
      </c>
      <c r="G27" s="64">
        <f>'Հ1 Ձև 2 (20)'!$D$44</f>
        <v>596474.4</v>
      </c>
      <c r="H27" s="64">
        <f>'Հ1 Ձև 2 (20)'!$E$44</f>
        <v>270281.59999999998</v>
      </c>
      <c r="I27" s="64">
        <f>'Հ1 Ձև 2 (20)'!$F$44</f>
        <v>375119.2</v>
      </c>
      <c r="J27" s="64">
        <f>'Հ1 Ձև 2 (20)'!$G$44</f>
        <v>457823.30000000005</v>
      </c>
      <c r="K27" s="64">
        <f>'Հ1 Ձև 2 (20)'!$H$44</f>
        <v>0</v>
      </c>
      <c r="L27" s="64">
        <f>'Հ1 Ձև 2 (20)'!$I$44</f>
        <v>0</v>
      </c>
      <c r="M27" s="64">
        <f>'Հ1 Ձև 2 (20)'!$J$44</f>
        <v>0</v>
      </c>
      <c r="N27" s="64">
        <f>'Հ1 Ձև 2 (20)'!$K$44</f>
        <v>860458.1</v>
      </c>
      <c r="O27" s="64">
        <f>'Հ1 Ձև 2 (20)'!$L$44</f>
        <v>965295.7</v>
      </c>
      <c r="P27" s="64">
        <f>'Հ1 Ձև 2 (20)'!$M$44</f>
        <v>1047999.8</v>
      </c>
      <c r="Q27" s="64">
        <f>'Հ1 Ձև 2 (20)'!$N$44</f>
        <v>0</v>
      </c>
      <c r="R27" s="64">
        <f>'Հ1 Ձև 2 (20)'!$O$44</f>
        <v>0</v>
      </c>
      <c r="S27" s="64">
        <f>'Հ1 Ձև 2 (20)'!$P$44</f>
        <v>0</v>
      </c>
      <c r="T27" s="64">
        <f>'Հ1 Ձև 2 (20)'!$Q$44</f>
        <v>860458.1</v>
      </c>
      <c r="U27" s="64">
        <f>'Հ1 Ձև 2 (20)'!$R$44</f>
        <v>965295.7</v>
      </c>
      <c r="V27" s="64">
        <f>'Հ1 Ձև 2 (20)'!$S$44</f>
        <v>1047999.8</v>
      </c>
      <c r="W27" s="27">
        <f>'Հ1 Ձև 2 (20)'!$F$5</f>
        <v>0</v>
      </c>
      <c r="X27" s="27" t="str">
        <f>'Հ1 Ձև 2 (20)'!$F$6</f>
        <v>շարունակական</v>
      </c>
      <c r="Y27" s="27" t="str">
        <f>'Հ1 Ձև 2 (20)'!$B$13</f>
        <v>Պարտադիր</v>
      </c>
    </row>
    <row r="28" spans="1:25" ht="46.5" customHeight="1" x14ac:dyDescent="0.25">
      <c r="A28" s="27">
        <v>21</v>
      </c>
      <c r="B28" s="27">
        <f>'Հ1 Ձև 2 (21)'!$C$5</f>
        <v>1123</v>
      </c>
      <c r="C28" s="27">
        <f>'Հ1 Ձև 2 (21)'!$C$7</f>
        <v>32001</v>
      </c>
      <c r="D28" s="27" t="str">
        <f>'Հ1 Ձև 2 (21)'!$C$6</f>
        <v>Իրավական իրազեկում և տեղեկատվության ապահովում</v>
      </c>
      <c r="E28" s="27" t="str">
        <f>'Հ1 Ձև 2 (21)'!$C$8</f>
        <v>Ներդրումներ ազգային արխիվի տեխնիկական վերազինման նպատակով</v>
      </c>
      <c r="F28" s="64">
        <f>'Հ1 Ձև 2 (21)'!$C$44</f>
        <v>11803</v>
      </c>
      <c r="G28" s="64">
        <f>'Հ1 Ձև 2 (21)'!$D$44</f>
        <v>0</v>
      </c>
      <c r="H28" s="64">
        <f>'Հ1 Ձև 2 (21)'!$E$44</f>
        <v>0</v>
      </c>
      <c r="I28" s="64">
        <f>'Հ1 Ձև 2 (21)'!$F$44</f>
        <v>0</v>
      </c>
      <c r="J28" s="64">
        <f>'Հ1 Ձև 2 (21)'!$G$44</f>
        <v>0</v>
      </c>
      <c r="K28" s="64">
        <f>'Հ1 Ձև 2 (21)'!$H$44</f>
        <v>240892</v>
      </c>
      <c r="L28" s="64">
        <f>'Հ1 Ձև 2 (21)'!$I$44</f>
        <v>20572</v>
      </c>
      <c r="M28" s="64">
        <f>'Հ1 Ձև 2 (21)'!$J$44</f>
        <v>-11803</v>
      </c>
      <c r="N28" s="64">
        <f>'Հ1 Ձև 2 (21)'!$K$44</f>
        <v>252695</v>
      </c>
      <c r="O28" s="64">
        <f>'Հ1 Ձև 2 (21)'!$L$44</f>
        <v>32375</v>
      </c>
      <c r="P28" s="64">
        <f>'Հ1 Ձև 2 (21)'!$M$44</f>
        <v>0</v>
      </c>
      <c r="Q28" s="64">
        <f>'Հ1 Ձև 2 (21)'!$N$44</f>
        <v>0</v>
      </c>
      <c r="R28" s="64">
        <f>'Հ1 Ձև 2 (21)'!$O$44</f>
        <v>0</v>
      </c>
      <c r="S28" s="64">
        <f>'Հ1 Ձև 2 (21)'!$P$44</f>
        <v>0</v>
      </c>
      <c r="T28" s="64">
        <f>'Հ1 Ձև 2 (21)'!$Q$44</f>
        <v>252695</v>
      </c>
      <c r="U28" s="64">
        <f>'Հ1 Ձև 2 (21)'!$R$44</f>
        <v>32375</v>
      </c>
      <c r="V28" s="64">
        <f>'Հ1 Ձև 2 (21)'!$S$44</f>
        <v>0</v>
      </c>
      <c r="W28" s="27">
        <f>'Հ1 Ձև 2 (21)'!$F$5</f>
        <v>0</v>
      </c>
      <c r="X28" s="27">
        <f>'Հ1 Ձև 2 (21)'!$F$6</f>
        <v>0</v>
      </c>
      <c r="Y28" s="27" t="str">
        <f>'Հ1 Ձև 2 (21)'!$B$13</f>
        <v>Հայեցողական (ոչ շարունակական)</v>
      </c>
    </row>
    <row r="29" spans="1:25" ht="46.5" customHeight="1" x14ac:dyDescent="0.25">
      <c r="A29" s="27">
        <v>22</v>
      </c>
      <c r="B29" s="27">
        <f>'Հ1 Ձև 2 (22)'!$C$5</f>
        <v>1149</v>
      </c>
      <c r="C29" s="27">
        <f>'Հ1 Ձև 2 (22)'!$C$7</f>
        <v>11001</v>
      </c>
      <c r="D29" s="27" t="str">
        <f>'Հ1 Ձև 2 (22)'!$C$6</f>
        <v>Արդարադատության համակարգի աշխատակիցների վերապատրաստում և հատուկ ուսուցում</v>
      </c>
      <c r="E29" s="27" t="str">
        <f>'Հ1 Ձև 2 (22)'!$C$8</f>
        <v>Հատուկ ծառայողների վերապատրաստում և հատուկ ուսուցում</v>
      </c>
      <c r="F29" s="64">
        <f>'Հ1 Ձև 2 (22)'!$C$44</f>
        <v>197652</v>
      </c>
      <c r="G29" s="64">
        <f>'Հ1 Ձև 2 (22)'!$D$44</f>
        <v>197652</v>
      </c>
      <c r="H29" s="64">
        <f>'Հ1 Ձև 2 (22)'!$E$44</f>
        <v>0</v>
      </c>
      <c r="I29" s="64">
        <f>'Հ1 Ձև 2 (22)'!$F$44</f>
        <v>0</v>
      </c>
      <c r="J29" s="64">
        <f>'Հ1 Ձև 2 (22)'!$G$44</f>
        <v>0</v>
      </c>
      <c r="K29" s="64">
        <f>'Հ1 Ձև 2 (22)'!$H$44</f>
        <v>0</v>
      </c>
      <c r="L29" s="64">
        <f>'Հ1 Ձև 2 (22)'!$I$44</f>
        <v>0</v>
      </c>
      <c r="M29" s="64">
        <f>'Հ1 Ձև 2 (22)'!$J$44</f>
        <v>0</v>
      </c>
      <c r="N29" s="64">
        <f>'Հ1 Ձև 2 (22)'!$K$44</f>
        <v>197652</v>
      </c>
      <c r="O29" s="64">
        <f>'Հ1 Ձև 2 (22)'!$L$44</f>
        <v>197652</v>
      </c>
      <c r="P29" s="64">
        <f>'Հ1 Ձև 2 (22)'!$M$44</f>
        <v>197652</v>
      </c>
      <c r="Q29" s="64">
        <f>'Հ1 Ձև 2 (22)'!$N$44</f>
        <v>0</v>
      </c>
      <c r="R29" s="64">
        <f>'Հ1 Ձև 2 (22)'!$O$44</f>
        <v>0</v>
      </c>
      <c r="S29" s="64">
        <f>'Հ1 Ձև 2 (22)'!$P$44</f>
        <v>0</v>
      </c>
      <c r="T29" s="64">
        <f>'Հ1 Ձև 2 (22)'!$Q$44</f>
        <v>197652</v>
      </c>
      <c r="U29" s="64">
        <f>'Հ1 Ձև 2 (22)'!$R$44</f>
        <v>197652</v>
      </c>
      <c r="V29" s="64">
        <f>'Հ1 Ձև 2 (22)'!$S$44</f>
        <v>197652</v>
      </c>
      <c r="W29" s="27">
        <f>'Հ1 Ձև 2 (22)'!$F$5</f>
        <v>0</v>
      </c>
      <c r="X29" s="27">
        <f>'Հ1 Ձև 2 (22)'!$F$6</f>
        <v>0</v>
      </c>
      <c r="Y29" s="27">
        <f>'Հ1 Ձև 2 (22)'!$B$13</f>
        <v>0</v>
      </c>
    </row>
    <row r="30" spans="1:25" ht="280.5" x14ac:dyDescent="0.25">
      <c r="A30" s="27">
        <v>23</v>
      </c>
      <c r="B30" s="27">
        <f>'Հ1 Ձև 2 (23)'!$C$5</f>
        <v>1149</v>
      </c>
      <c r="C30" s="27">
        <f>'Հ1 Ձև 2 (23)'!$C$7</f>
        <v>11002</v>
      </c>
      <c r="D30" s="27" t="str">
        <f>'Հ1 Ձև 2 (23)'!$C$6</f>
        <v>Արդարադատության համակարգի աշխատակիցների վերապատրաստում և հատուկ ուսուցում</v>
      </c>
      <c r="E30" s="27" t="str">
        <f>'Հ1 Ձև 2 (23)'!$C$8</f>
        <v>Դատավորների,դատախազների,Արդարադատության ուսումնառությունն ավարտած և դատավորների թեկնածուների ցուցակում գտնվող անձանց,դատական ծառայողների,դատախազության աշխատակազմում ծառայողների և դատական կարգադրիչների վերապատրաստման և հատուկ ուսուցման ծառայություններ</v>
      </c>
      <c r="F30" s="64">
        <f>'Հ1 Ձև 2 (23)'!$C$44</f>
        <v>249453.7</v>
      </c>
      <c r="G30" s="64">
        <f>'Հ1 Ձև 2 (23)'!$D$44</f>
        <v>237537.7</v>
      </c>
      <c r="H30" s="64">
        <f>'Հ1 Ձև 2 (23)'!$E$44</f>
        <v>73994.599999999977</v>
      </c>
      <c r="I30" s="64">
        <f>'Հ1 Ձև 2 (23)'!$F$44</f>
        <v>73994.599999999977</v>
      </c>
      <c r="J30" s="64">
        <f>'Հ1 Ձև 2 (23)'!$G$44</f>
        <v>73994.599999999977</v>
      </c>
      <c r="K30" s="64">
        <f>'Հ1 Ձև 2 (23)'!$H$44</f>
        <v>0</v>
      </c>
      <c r="L30" s="64">
        <f>'Հ1 Ձև 2 (23)'!$I$44</f>
        <v>0</v>
      </c>
      <c r="M30" s="64">
        <f>'Հ1 Ձև 2 (23)'!$J$44</f>
        <v>0</v>
      </c>
      <c r="N30" s="64">
        <f>'Հ1 Ձև 2 (23)'!$K$44</f>
        <v>323448.3</v>
      </c>
      <c r="O30" s="64">
        <f>'Հ1 Ձև 2 (23)'!$L$44</f>
        <v>323448.3</v>
      </c>
      <c r="P30" s="64">
        <f>'Հ1 Ձև 2 (23)'!$M$44</f>
        <v>323448.3</v>
      </c>
      <c r="Q30" s="64">
        <f>'Հ1 Ձև 2 (23)'!$N$44</f>
        <v>0</v>
      </c>
      <c r="R30" s="64">
        <f>'Հ1 Ձև 2 (23)'!$O$44</f>
        <v>0</v>
      </c>
      <c r="S30" s="64">
        <f>'Հ1 Ձև 2 (23)'!$P$44</f>
        <v>0</v>
      </c>
      <c r="T30" s="64">
        <f>'Հ1 Ձև 2 (23)'!$Q$44</f>
        <v>323448.3</v>
      </c>
      <c r="U30" s="64">
        <f>'Հ1 Ձև 2 (23)'!$R$44</f>
        <v>323448.3</v>
      </c>
      <c r="V30" s="64">
        <f>'Հ1 Ձև 2 (23)'!$S$44</f>
        <v>323448.3</v>
      </c>
      <c r="W30" s="27">
        <f>'Հ1 Ձև 2 (23)'!$F$5</f>
        <v>0</v>
      </c>
      <c r="X30" s="27" t="str">
        <f>'Հ1 Ձև 2 (23)'!$F$6</f>
        <v>շարունակական</v>
      </c>
      <c r="Y30" s="27" t="str">
        <f>'Հ1 Ձև 2 (23)'!$B$13</f>
        <v>Պարտադիր</v>
      </c>
    </row>
    <row r="31" spans="1:25" ht="89.25" x14ac:dyDescent="0.25">
      <c r="A31" s="27">
        <v>24</v>
      </c>
      <c r="B31" s="27">
        <f>'Հ1 Ձև 2 (24)'!$C$5</f>
        <v>1149</v>
      </c>
      <c r="C31" s="27">
        <f>'Հ1 Ձև 2 (24)'!$C$7</f>
        <v>12001</v>
      </c>
      <c r="D31" s="27" t="str">
        <f>'Հ1 Ձև 2 (24)'!$C$6</f>
        <v>Արդարադատության համակարգի աշխատակիցների վերապատրաստում և հատուկ ուսուցում</v>
      </c>
      <c r="E31" s="27" t="str">
        <f>'Հ1 Ձև 2 (24)'!$C$8</f>
        <v>Մասնագիտական վերապատրաստում անցնող ունկնդիրներին կրթաթոշակի տրամադրում</v>
      </c>
      <c r="F31" s="64">
        <f>'Հ1 Ձև 2 (24)'!$C$44</f>
        <v>51279.72</v>
      </c>
      <c r="G31" s="64">
        <f>'Հ1 Ձև 2 (24)'!$D$44</f>
        <v>66669</v>
      </c>
      <c r="H31" s="64">
        <f>'Հ1 Ձև 2 (24)'!$E$44</f>
        <v>32585.880000000005</v>
      </c>
      <c r="I31" s="64">
        <f>'Հ1 Ձև 2 (24)'!$F$44</f>
        <v>32585.880000000005</v>
      </c>
      <c r="J31" s="64">
        <f>'Հ1 Ձև 2 (24)'!$G$44</f>
        <v>32585.880000000005</v>
      </c>
      <c r="K31" s="64">
        <f>'Հ1 Ձև 2 (24)'!$H$44</f>
        <v>0</v>
      </c>
      <c r="L31" s="64">
        <f>'Հ1 Ձև 2 (24)'!$I$44</f>
        <v>0</v>
      </c>
      <c r="M31" s="64">
        <f>'Հ1 Ձև 2 (24)'!$J$44</f>
        <v>0</v>
      </c>
      <c r="N31" s="64">
        <f>'Հ1 Ձև 2 (24)'!$K$44</f>
        <v>83865.600000000006</v>
      </c>
      <c r="O31" s="64">
        <f>'Հ1 Ձև 2 (24)'!$L$44</f>
        <v>83865.600000000006</v>
      </c>
      <c r="P31" s="64">
        <f>'Հ1 Ձև 2 (24)'!$M$44</f>
        <v>83865.600000000006</v>
      </c>
      <c r="Q31" s="64">
        <f>'Հ1 Ձև 2 (24)'!$N$44</f>
        <v>0</v>
      </c>
      <c r="R31" s="64">
        <f>'Հ1 Ձև 2 (24)'!$O$44</f>
        <v>0</v>
      </c>
      <c r="S31" s="64">
        <f>'Հ1 Ձև 2 (24)'!$P$44</f>
        <v>0</v>
      </c>
      <c r="T31" s="64">
        <f>'Հ1 Ձև 2 (24)'!$Q$44</f>
        <v>83865.600000000006</v>
      </c>
      <c r="U31" s="64">
        <f>'Հ1 Ձև 2 (24)'!$R$44</f>
        <v>83865.600000000006</v>
      </c>
      <c r="V31" s="64">
        <f>'Հ1 Ձև 2 (24)'!$S$44</f>
        <v>83865.600000000006</v>
      </c>
      <c r="W31" s="27">
        <f>'Հ1 Ձև 2 (24)'!$F$5</f>
        <v>0</v>
      </c>
      <c r="X31" s="27">
        <f>'Հ1 Ձև 2 (24)'!$F$6</f>
        <v>0</v>
      </c>
      <c r="Y31" s="27" t="str">
        <f>'Հ1 Ձև 2 (24)'!$B$13</f>
        <v>Պարտադիր</v>
      </c>
    </row>
    <row r="32" spans="1:25" ht="76.5" x14ac:dyDescent="0.25">
      <c r="A32" s="27">
        <v>25</v>
      </c>
      <c r="B32" s="27">
        <f>'Հ1 Ձև 2 (25)'!$C$5</f>
        <v>1182</v>
      </c>
      <c r="C32" s="27">
        <f>'Հ1 Ձև 2 (25)'!$C$7</f>
        <v>11001</v>
      </c>
      <c r="D32" s="27" t="str">
        <f>'Հ1 Ձև 2 (25)'!$C$6</f>
        <v>Հարկադիր կատարման ծառայություններ</v>
      </c>
      <c r="E32" s="27" t="str">
        <f>'Հ1 Ձև 2 (25)'!$C$8</f>
        <v>Հարկադիր կատարման ենթակա ակտերի կատարումն ապահովող ծառայություններ</v>
      </c>
      <c r="F32" s="64">
        <f>'Հ1 Ձև 2 (25)'!$C$84</f>
        <v>3061554.01</v>
      </c>
      <c r="G32" s="64">
        <f>'Հ1 Ձև 2 (25)'!$D$84</f>
        <v>3037271.9</v>
      </c>
      <c r="H32" s="64">
        <f>'Հ1 Ձև 2 (25)'!$E$84</f>
        <v>721845.64999999991</v>
      </c>
      <c r="I32" s="64">
        <f>'Հ1 Ձև 2 (25)'!$F$84</f>
        <v>776917.22000000009</v>
      </c>
      <c r="J32" s="64">
        <f>'Հ1 Ձև 2 (25)'!$G$84</f>
        <v>791326.02</v>
      </c>
      <c r="K32" s="64">
        <f>'Հ1 Ձև 2 (25)'!$H$84</f>
        <v>0</v>
      </c>
      <c r="L32" s="64">
        <f>'Հ1 Ձև 2 (25)'!$I$84</f>
        <v>0</v>
      </c>
      <c r="M32" s="64">
        <f>'Հ1 Ձև 2 (25)'!$J$84</f>
        <v>0</v>
      </c>
      <c r="N32" s="64">
        <f>'Հ1 Ձև 2 (25)'!$K$84</f>
        <v>3783399.6599999997</v>
      </c>
      <c r="O32" s="64">
        <f>'Հ1 Ձև 2 (25)'!$L$84</f>
        <v>3838471.23</v>
      </c>
      <c r="P32" s="64">
        <f>'Հ1 Ձև 2 (25)'!$M$84</f>
        <v>3852880.03</v>
      </c>
      <c r="Q32" s="64">
        <f>'Հ1 Ձև 2 (25)'!$N$84</f>
        <v>-54182.000000000007</v>
      </c>
      <c r="R32" s="64">
        <f>'Հ1 Ձև 2 (25)'!$O$84</f>
        <v>-51339.669999999991</v>
      </c>
      <c r="S32" s="64">
        <f>'Հ1 Ձև 2 (25)'!$P$84</f>
        <v>-49938.669999999991</v>
      </c>
      <c r="T32" s="64">
        <f>'Հ1 Ձև 2 (25)'!$Q$84</f>
        <v>3729217.6599999997</v>
      </c>
      <c r="U32" s="64">
        <f>'Հ1 Ձև 2 (25)'!$R$84</f>
        <v>3787131.56</v>
      </c>
      <c r="V32" s="64">
        <f>'Հ1 Ձև 2 (25)'!$S$84</f>
        <v>3802941.36</v>
      </c>
      <c r="W32" s="27">
        <f>'Հ1 Ձև 2 (25)'!$F$5</f>
        <v>0</v>
      </c>
      <c r="X32" s="27" t="str">
        <f>'Հ1 Ձև 2 (25)'!$F$6</f>
        <v>շարունակական</v>
      </c>
      <c r="Y32" s="27" t="str">
        <f>'Հ1 Ձև 2 (25)'!$B$13</f>
        <v>Պարտադիր</v>
      </c>
    </row>
    <row r="33" spans="1:25" ht="89.25" x14ac:dyDescent="0.25">
      <c r="A33" s="27">
        <v>26</v>
      </c>
      <c r="B33" s="27">
        <f>'Հ1 Ձև 2 (26)'!$C$5</f>
        <v>1182</v>
      </c>
      <c r="C33" s="27">
        <f>'Հ1 Ձև 2 (26)'!$C$7</f>
        <v>31001</v>
      </c>
      <c r="D33" s="27" t="str">
        <f>'Հ1 Ձև 2 (26)'!$C$6</f>
        <v>Հարկադիր կատարման ծառայություններ</v>
      </c>
      <c r="E33" s="27" t="str">
        <f>'Հ1 Ձև 2 (26)'!$C$8</f>
        <v>Հարկադիր կատարումն ապահովող ծառայության տեխնիկական հագեցվածության բարելավում</v>
      </c>
      <c r="F33" s="64">
        <f>'Հ1 Ձև 2 (26)'!$C$44</f>
        <v>440191.51</v>
      </c>
      <c r="G33" s="64">
        <f>'Հ1 Ձև 2 (26)'!$D$44</f>
        <v>77000</v>
      </c>
      <c r="H33" s="64">
        <f>'Հ1 Ձև 2 (26)'!$E$44</f>
        <v>0</v>
      </c>
      <c r="I33" s="64">
        <f>'Հ1 Ձև 2 (26)'!$F$44</f>
        <v>0</v>
      </c>
      <c r="J33" s="64">
        <f>'Հ1 Ձև 2 (26)'!$G$44</f>
        <v>0</v>
      </c>
      <c r="K33" s="64">
        <f>'Հ1 Ձև 2 (26)'!$H$44</f>
        <v>0</v>
      </c>
      <c r="L33" s="64">
        <f>'Հ1 Ձև 2 (26)'!$I$44</f>
        <v>0</v>
      </c>
      <c r="M33" s="64">
        <f>'Հ1 Ձև 2 (26)'!$J$44</f>
        <v>0</v>
      </c>
      <c r="N33" s="64">
        <f>'Հ1 Ձև 2 (26)'!$K$44</f>
        <v>440191.51</v>
      </c>
      <c r="O33" s="64">
        <f>'Հ1 Ձև 2 (26)'!$L$44</f>
        <v>440191.51</v>
      </c>
      <c r="P33" s="64">
        <f>'Հ1 Ձև 2 (26)'!$M$44</f>
        <v>440191.51</v>
      </c>
      <c r="Q33" s="64">
        <f>'Հ1 Ձև 2 (26)'!$N$44</f>
        <v>-357716.51</v>
      </c>
      <c r="R33" s="64">
        <f>'Հ1 Ձև 2 (26)'!$O$44</f>
        <v>-355191.51</v>
      </c>
      <c r="S33" s="64">
        <f>'Հ1 Ձև 2 (26)'!$P$44</f>
        <v>-350191.51</v>
      </c>
      <c r="T33" s="64">
        <f>'Հ1 Ձև 2 (26)'!$Q$44</f>
        <v>82475</v>
      </c>
      <c r="U33" s="64">
        <f>'Հ1 Ձև 2 (26)'!$R$44</f>
        <v>85000</v>
      </c>
      <c r="V33" s="64">
        <f>'Հ1 Ձև 2 (26)'!$S$44</f>
        <v>90000</v>
      </c>
      <c r="W33" s="27">
        <f>'Հ1 Ձև 2 (26)'!$F$5</f>
        <v>0</v>
      </c>
      <c r="X33" s="27">
        <f>'Հ1 Ձև 2 (26)'!$F$6</f>
        <v>0</v>
      </c>
      <c r="Y33" s="27" t="str">
        <f>'Հ1 Ձև 2 (26)'!$B$13</f>
        <v>Հայեցողական (ոչ շարունակական)</v>
      </c>
    </row>
    <row r="34" spans="1:25" ht="76.5" x14ac:dyDescent="0.25">
      <c r="A34" s="27">
        <v>27</v>
      </c>
      <c r="B34" s="27">
        <f>'Հ1 Ձև 2 (27)'!$C$5</f>
        <v>1228</v>
      </c>
      <c r="C34" s="27">
        <f>'Հ1 Ձև 2 (27)'!$C$7</f>
        <v>31001</v>
      </c>
      <c r="D34" s="27" t="str">
        <f>'Հ1 Ձև 2 (27)'!$C$6</f>
        <v xml:space="preserve">Հակակոռուպցիոն քաղաքականության մշակում,ծրագրերի համակարգում և մոնիտորինգի իրականացում </v>
      </c>
      <c r="E34" s="27" t="str">
        <f>'Հ1 Ձև 2 (27)'!$C$8</f>
        <v xml:space="preserve"> Հակակոռուպցիոն կոմիտեի շենքային պայմանների ապահովում</v>
      </c>
      <c r="F34" s="64">
        <f>'Հ1 Ձև 2 (27)'!$C$44</f>
        <v>10462</v>
      </c>
      <c r="G34" s="64">
        <f>'Հ1 Ձև 2 (27)'!$D$44</f>
        <v>1500000</v>
      </c>
      <c r="H34" s="64">
        <f>'Հ1 Ձև 2 (27)'!$E$44</f>
        <v>1489538</v>
      </c>
      <c r="I34" s="64">
        <f>'Հ1 Ձև 2 (27)'!$F$44</f>
        <v>989538</v>
      </c>
      <c r="J34" s="64">
        <f>'Հ1 Ձև 2 (27)'!$G$44</f>
        <v>0</v>
      </c>
      <c r="K34" s="64">
        <f>'Հ1 Ձև 2 (27)'!$H$44</f>
        <v>0</v>
      </c>
      <c r="L34" s="64">
        <f>'Հ1 Ձև 2 (27)'!$I$44</f>
        <v>0</v>
      </c>
      <c r="M34" s="64">
        <f>'Հ1 Ձև 2 (27)'!$J$44</f>
        <v>0</v>
      </c>
      <c r="N34" s="64">
        <f>'Հ1 Ձև 2 (27)'!$K$44</f>
        <v>1500000</v>
      </c>
      <c r="O34" s="64">
        <f>'Հ1 Ձև 2 (27)'!$L$44</f>
        <v>1000000</v>
      </c>
      <c r="P34" s="64">
        <f>'Հ1 Ձև 2 (27)'!$M$44</f>
        <v>10462</v>
      </c>
      <c r="Q34" s="64">
        <f>'Հ1 Ձև 2 (27)'!$N$44</f>
        <v>0</v>
      </c>
      <c r="R34" s="64">
        <f>'Հ1 Ձև 2 (27)'!$O$44</f>
        <v>0</v>
      </c>
      <c r="S34" s="64">
        <f>'Հ1 Ձև 2 (27)'!$P$44</f>
        <v>-10462</v>
      </c>
      <c r="T34" s="64">
        <f>'Հ1 Ձև 2 (27)'!$Q$44</f>
        <v>1500000</v>
      </c>
      <c r="U34" s="64">
        <f>'Հ1 Ձև 2 (27)'!$R$44</f>
        <v>1000000</v>
      </c>
      <c r="V34" s="64">
        <f>'Հ1 Ձև 2 (27)'!$S$44</f>
        <v>0</v>
      </c>
      <c r="W34" s="27">
        <f>'Հ1 Ձև 2 (27)'!$F$5</f>
        <v>0</v>
      </c>
      <c r="X34" s="27">
        <f>'Հ1 Ձև 2 (27)'!$F$6</f>
        <v>0</v>
      </c>
      <c r="Y34" s="27" t="str">
        <f>'Հ1 Ձև 2 (27)'!$B$13</f>
        <v>Հայեցողական (ոչ շարունակական)</v>
      </c>
    </row>
    <row r="35" spans="1:25" ht="153" x14ac:dyDescent="0.25">
      <c r="A35" s="27">
        <v>28</v>
      </c>
      <c r="B35" s="27">
        <f>'Հ1 Ձև 2 (28)'!$C$5</f>
        <v>1228</v>
      </c>
      <c r="C35" s="27">
        <f>'Հ1 Ձև 2 (28)'!$C$7</f>
        <v>31002</v>
      </c>
      <c r="D35" s="27" t="str">
        <f>'Հ1 Ձև 2 (28)'!$C$6</f>
        <v xml:space="preserve">Հակակոռուպցիոն քաղաքականության մշակում,ծրագրերի համակարգում և մոնիտորինգի իրականացում </v>
      </c>
      <c r="E35" s="27" t="str">
        <f>'Հ1 Ձև 2 (28)'!$C$8</f>
        <v xml:space="preserve"> Հակակոռուպցիոն դատարանի շենքային պայմանների ապահովում</v>
      </c>
      <c r="F35" s="64">
        <f>'Հ1 Ձև 2 (28)'!$C$44</f>
        <v>253957.73</v>
      </c>
      <c r="G35" s="64">
        <v>1200000</v>
      </c>
      <c r="H35" s="64">
        <f>'Հ1 Ձև 2 (28)'!$E$44</f>
        <v>1200000</v>
      </c>
      <c r="I35" s="64">
        <f>'Հ1 Ձև 2 (28)'!$F$44</f>
        <v>1000000</v>
      </c>
      <c r="J35" s="64">
        <f>'Հ1 Ձև 2 (28)'!$G$44</f>
        <v>0</v>
      </c>
      <c r="K35" s="64">
        <f>'Հ1 Ձև 2 (28)'!$H$44</f>
        <v>0</v>
      </c>
      <c r="L35" s="64">
        <f>'Հ1 Ձև 2 (28)'!$I$44</f>
        <v>0</v>
      </c>
      <c r="M35" s="64">
        <f>'Հ1 Ձև 2 (28)'!$J$44</f>
        <v>0</v>
      </c>
      <c r="N35" s="64">
        <f>'Հ1 Ձև 2 (28)'!$K$44</f>
        <v>1453957.73</v>
      </c>
      <c r="O35" s="64">
        <f>'Հ1 Ձև 2 (28)'!$L$44</f>
        <v>1253957.73</v>
      </c>
      <c r="P35" s="64">
        <f>'Հ1 Ձև 2 (28)'!$M$44</f>
        <v>253957.73</v>
      </c>
      <c r="Q35" s="64">
        <f>'Հ1 Ձև 2 (28)'!$N$44</f>
        <v>-253957.73</v>
      </c>
      <c r="R35" s="64">
        <f>'Հ1 Ձև 2 (28)'!$O$44</f>
        <v>-253957.73</v>
      </c>
      <c r="S35" s="64">
        <f>'Հ1 Ձև 2 (28)'!$P$44</f>
        <v>-253957.73</v>
      </c>
      <c r="T35" s="64">
        <f>'Հ1 Ձև 2 (28)'!$Q$44</f>
        <v>1200000</v>
      </c>
      <c r="U35" s="64">
        <f>'Հ1 Ձև 2 (28)'!$R$44</f>
        <v>1000000</v>
      </c>
      <c r="V35" s="64">
        <f>'Հ1 Ձև 2 (28)'!$S$44</f>
        <v>0</v>
      </c>
      <c r="W35" s="27">
        <f>'Հ1 Ձև 2 (28)'!$F$5</f>
        <v>0</v>
      </c>
      <c r="X35" s="27">
        <f>'Հ1 Ձև 2 (28)'!$F$6</f>
        <v>0</v>
      </c>
      <c r="Y35" s="27" t="str">
        <f>'Հ1 Ձև 2 (28)'!$B$13</f>
        <v>Հայեցողական (ոչ շարունակական)</v>
      </c>
    </row>
    <row r="36" spans="1:25" ht="76.5" x14ac:dyDescent="0.25">
      <c r="A36" s="27">
        <v>29</v>
      </c>
      <c r="B36" s="27">
        <f>'Հ1 Ձև 2 (29)'!$C$5</f>
        <v>0</v>
      </c>
      <c r="C36" s="27">
        <f>'Հ1 Ձև 2 (29)'!$C$7</f>
        <v>0</v>
      </c>
      <c r="D36" s="27">
        <f>'Հ1 Ձև 2 (29)'!$C$6</f>
        <v>0</v>
      </c>
      <c r="E36" s="27">
        <f>'Հ1 Ձև 2 (29)'!$C$8</f>
        <v>0</v>
      </c>
      <c r="F36" s="64">
        <f>'Հ1 Ձև 2 (29)'!$C$44</f>
        <v>0</v>
      </c>
      <c r="G36" s="64">
        <f>'Հ1 Ձև 2 (29)'!$D$44</f>
        <v>0</v>
      </c>
      <c r="H36" s="64">
        <f>'Հ1 Ձև 2 (29)'!$E$44</f>
        <v>0</v>
      </c>
      <c r="I36" s="64">
        <f>'Հ1 Ձև 2 (29)'!$F$44</f>
        <v>0</v>
      </c>
      <c r="J36" s="64">
        <f>'Հ1 Ձև 2 (29)'!$G$44</f>
        <v>0</v>
      </c>
      <c r="K36" s="64">
        <f>'Հ1 Ձև 2 (29)'!$H$44</f>
        <v>0</v>
      </c>
      <c r="L36" s="64">
        <f>'Հ1 Ձև 2 (29)'!$I$44</f>
        <v>0</v>
      </c>
      <c r="M36" s="64">
        <f>'Հ1 Ձև 2 (29)'!$J$44</f>
        <v>0</v>
      </c>
      <c r="N36" s="64">
        <f>'Հ1 Ձև 2 (29)'!$K$44</f>
        <v>0</v>
      </c>
      <c r="O36" s="64">
        <f>'Հ1 Ձև 2 (29)'!$L$44</f>
        <v>0</v>
      </c>
      <c r="P36" s="64">
        <f>'Հ1 Ձև 2 (29)'!$M$44</f>
        <v>0</v>
      </c>
      <c r="Q36" s="64">
        <f>'Հ1 Ձև 2 (29)'!$N$44</f>
        <v>0</v>
      </c>
      <c r="R36" s="64">
        <f>'Հ1 Ձև 2 (29)'!$O$44</f>
        <v>0</v>
      </c>
      <c r="S36" s="64">
        <f>'Հ1 Ձև 2 (29)'!$P$44</f>
        <v>0</v>
      </c>
      <c r="T36" s="64">
        <f>'Հ1 Ձև 2 (29)'!$Q$44</f>
        <v>0</v>
      </c>
      <c r="U36" s="64">
        <f>'Հ1 Ձև 2 (29)'!$R$44</f>
        <v>0</v>
      </c>
      <c r="V36" s="64">
        <f>'Հ1 Ձև 2 (29)'!$S$44</f>
        <v>0</v>
      </c>
      <c r="W36" s="27">
        <f>'Հ1 Ձև 2 (29)'!$F$5</f>
        <v>0</v>
      </c>
      <c r="X36" s="27">
        <f>'Հ1 Ձև 2 (29)'!$F$6</f>
        <v>0</v>
      </c>
      <c r="Y36" s="27">
        <f>'Հ1 Ձև 2 (29)'!$B$13</f>
        <v>0</v>
      </c>
    </row>
    <row r="37" spans="1:25" x14ac:dyDescent="0.25">
      <c r="A37" s="20"/>
      <c r="B37" s="115" t="s">
        <v>41</v>
      </c>
      <c r="C37" s="116"/>
      <c r="D37" s="116"/>
      <c r="E37" s="117"/>
      <c r="F37" s="65">
        <f>SUM(F8:F36)</f>
        <v>22599881.409999996</v>
      </c>
      <c r="G37" s="65">
        <f>SUM(G8:G36)</f>
        <v>26035566.999999996</v>
      </c>
      <c r="H37" s="65">
        <f>SUM(H8:H36)</f>
        <v>18756492.82</v>
      </c>
      <c r="I37" s="65">
        <f>SUM(I8:I36)</f>
        <v>28484919.289999995</v>
      </c>
      <c r="J37" s="65">
        <f>SUM(J8:J36)</f>
        <v>11382226.390000001</v>
      </c>
      <c r="K37" s="65">
        <f>SUM(K8:K36)</f>
        <v>1023025.3799999999</v>
      </c>
      <c r="L37" s="65">
        <f>SUM(L8:L36)</f>
        <v>982680.59</v>
      </c>
      <c r="M37" s="65">
        <f>SUM(M8:M36)</f>
        <v>1168415.31</v>
      </c>
      <c r="N37" s="65">
        <f>SUM(N8:N36)</f>
        <v>42379399.609999992</v>
      </c>
      <c r="O37" s="65">
        <f>SUM(O8:O36)</f>
        <v>52067481.289999992</v>
      </c>
      <c r="P37" s="65">
        <f>SUM(P8:P36)</f>
        <v>35150523.109999999</v>
      </c>
      <c r="Q37" s="65">
        <f>SUM(Q8:Q36)</f>
        <v>-1902742.8</v>
      </c>
      <c r="R37" s="65">
        <f>SUM(R8:R36)</f>
        <v>-1932025.47</v>
      </c>
      <c r="S37" s="65">
        <f>SUM(S8:S36)</f>
        <v>-1936086.47</v>
      </c>
      <c r="T37" s="66">
        <f>SUM(T8:T36)</f>
        <v>40476656.810000002</v>
      </c>
      <c r="U37" s="66">
        <f>SUM(U8:U36)</f>
        <v>50135455.82</v>
      </c>
      <c r="V37" s="66">
        <f>SUM(V8:V36)</f>
        <v>33214436.640000004</v>
      </c>
      <c r="W37" s="28" t="s">
        <v>40</v>
      </c>
      <c r="X37" s="28" t="s">
        <v>40</v>
      </c>
      <c r="Y37" s="28" t="s">
        <v>40</v>
      </c>
    </row>
    <row r="40" spans="1:25" x14ac:dyDescent="0.25">
      <c r="A40" t="s">
        <v>46</v>
      </c>
      <c r="B40" s="29" t="s">
        <v>237</v>
      </c>
      <c r="C40" s="29"/>
      <c r="D40" s="29"/>
      <c r="E40" s="29"/>
    </row>
    <row r="41" spans="1:25" x14ac:dyDescent="0.25">
      <c r="F41" s="94"/>
      <c r="G41" s="94"/>
      <c r="T41" s="94"/>
      <c r="U41" s="94"/>
      <c r="V41" s="94"/>
    </row>
  </sheetData>
  <mergeCells count="12">
    <mergeCell ref="Y6:Y7"/>
    <mergeCell ref="B6:C6"/>
    <mergeCell ref="D6:E6"/>
    <mergeCell ref="N6:P6"/>
    <mergeCell ref="B37:E37"/>
    <mergeCell ref="W6:W7"/>
    <mergeCell ref="X6:X7"/>
    <mergeCell ref="F6:G6"/>
    <mergeCell ref="H6:J6"/>
    <mergeCell ref="K6:M6"/>
    <mergeCell ref="Q6:S6"/>
    <mergeCell ref="T6:V6"/>
  </mergeCells>
  <pageMargins left="0.7" right="0.7" top="0.75" bottom="0.75" header="0.3" footer="0.3"/>
  <pageSetup paperSize="9" orientation="portrait" verticalDpi="12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zoomScaleNormal="100" workbookViewId="0">
      <selection activeCell="E17" sqref="E17:E18"/>
    </sheetView>
  </sheetViews>
  <sheetFormatPr defaultRowHeight="15" x14ac:dyDescent="0.25"/>
  <cols>
    <col min="1" max="1" width="6" customWidth="1"/>
    <col min="2" max="2" width="33.140625" customWidth="1"/>
    <col min="3" max="3" width="24.85546875" customWidth="1"/>
    <col min="4" max="4" width="31.5703125" customWidth="1"/>
    <col min="5" max="5" width="40.28515625" customWidth="1"/>
    <col min="6" max="6" width="28.42578125" customWidth="1"/>
    <col min="7" max="7" width="22.28515625" customWidth="1"/>
    <col min="8" max="9" width="10.42578125" customWidth="1"/>
    <col min="10" max="10" width="12.7109375" customWidth="1"/>
    <col min="11" max="11" width="24.5703125" customWidth="1"/>
    <col min="12" max="12" width="5.5703125" customWidth="1"/>
    <col min="13" max="13" width="5.85546875" bestFit="1" customWidth="1"/>
    <col min="14" max="14" width="9.5703125" customWidth="1"/>
    <col min="15" max="15" width="8.140625" customWidth="1"/>
    <col min="16" max="16" width="8" customWidth="1"/>
    <col min="21" max="23" width="9.140625"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1123</v>
      </c>
      <c r="E5" s="30" t="s">
        <v>51</v>
      </c>
      <c r="F5" s="22"/>
      <c r="H5" s="2"/>
      <c r="I5" s="2"/>
      <c r="J5" s="2"/>
    </row>
    <row r="6" spans="1:23" ht="18" customHeight="1" x14ac:dyDescent="0.25">
      <c r="B6" s="30" t="s">
        <v>48</v>
      </c>
      <c r="C6" s="22" t="s">
        <v>272</v>
      </c>
      <c r="E6" s="30" t="s">
        <v>52</v>
      </c>
      <c r="F6" s="22"/>
      <c r="H6" s="2"/>
      <c r="I6" s="2"/>
      <c r="J6" s="2"/>
    </row>
    <row r="7" spans="1:23" ht="18" customHeight="1" x14ac:dyDescent="0.25">
      <c r="B7" s="30" t="s">
        <v>49</v>
      </c>
      <c r="C7" s="22">
        <v>11001</v>
      </c>
      <c r="H7" s="2"/>
      <c r="I7" s="2"/>
      <c r="J7" s="2"/>
    </row>
    <row r="8" spans="1:23" ht="18" customHeight="1" x14ac:dyDescent="0.25">
      <c r="B8" s="30" t="s">
        <v>50</v>
      </c>
      <c r="C8" s="22" t="s">
        <v>273</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81.75" x14ac:dyDescent="0.3">
      <c r="B13" s="23" t="s">
        <v>17</v>
      </c>
      <c r="C13" s="85" t="s">
        <v>276</v>
      </c>
      <c r="D13" s="83" t="s">
        <v>278</v>
      </c>
      <c r="E13" s="83" t="s">
        <v>277</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x14ac:dyDescent="0.25">
      <c r="B18" s="125"/>
      <c r="C18" s="125"/>
      <c r="D18" s="125"/>
      <c r="E18" s="125"/>
      <c r="F18" s="48" t="s">
        <v>25</v>
      </c>
      <c r="G18" s="48" t="s">
        <v>26</v>
      </c>
      <c r="H18" s="48" t="s">
        <v>0</v>
      </c>
      <c r="I18" s="48" t="s">
        <v>1</v>
      </c>
      <c r="J18" s="48" t="s">
        <v>3</v>
      </c>
      <c r="K18" s="124"/>
    </row>
    <row r="19" spans="1:11" ht="15" customHeight="1" x14ac:dyDescent="0.25">
      <c r="B19" s="23" t="s">
        <v>275</v>
      </c>
      <c r="C19" s="23" t="s">
        <v>152</v>
      </c>
      <c r="D19" s="23" t="s">
        <v>18</v>
      </c>
      <c r="E19" s="23" t="s">
        <v>254</v>
      </c>
      <c r="F19" s="23">
        <v>1069.789999999979</v>
      </c>
      <c r="G19" s="23">
        <v>2001.2999999999884</v>
      </c>
      <c r="H19" s="23">
        <v>2135</v>
      </c>
      <c r="I19" s="23">
        <v>2135</v>
      </c>
      <c r="J19" s="23">
        <v>2135</v>
      </c>
      <c r="K19" s="23"/>
    </row>
    <row r="20" spans="1:11" ht="15" customHeight="1" x14ac:dyDescent="0.25">
      <c r="B20" s="23" t="s">
        <v>321</v>
      </c>
      <c r="C20" s="23"/>
      <c r="D20" s="23"/>
      <c r="E20" s="23"/>
      <c r="F20" s="23"/>
      <c r="G20" s="23"/>
      <c r="H20" s="23">
        <v>77844</v>
      </c>
      <c r="I20" s="23">
        <v>77844</v>
      </c>
      <c r="J20" s="23">
        <v>77844</v>
      </c>
      <c r="K20" s="23"/>
    </row>
    <row r="21" spans="1:11" ht="15" customHeight="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ht="18.75" customHeight="1" x14ac:dyDescent="0.25">
      <c r="B27" s="16"/>
      <c r="C27" s="16"/>
      <c r="D27" s="16"/>
      <c r="E27" s="12"/>
      <c r="F27" s="12"/>
      <c r="G27" s="12"/>
      <c r="H27" s="12"/>
      <c r="I27" s="12"/>
      <c r="J27" s="12"/>
    </row>
    <row r="28" spans="1:11" ht="24" customHeight="1" x14ac:dyDescent="0.25">
      <c r="B28" s="16"/>
      <c r="C28" s="16"/>
      <c r="D28" s="16"/>
      <c r="E28" s="12"/>
      <c r="F28" s="12"/>
      <c r="G28" s="12"/>
      <c r="H28" s="12"/>
      <c r="I28" s="12"/>
      <c r="J28" s="12"/>
    </row>
    <row r="29" spans="1:11" ht="21.75" customHeight="1" x14ac:dyDescent="0.25">
      <c r="B29" s="16"/>
      <c r="C29" s="16"/>
      <c r="D29" s="16"/>
      <c r="E29" s="12"/>
      <c r="F29" s="12"/>
      <c r="G29" s="12">
        <f>+H19-F19</f>
        <v>1065.210000000021</v>
      </c>
      <c r="H29" s="12"/>
      <c r="I29" s="12"/>
      <c r="J29" s="12"/>
    </row>
    <row r="30" spans="1:11" ht="22.5" customHeight="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t="s">
        <v>111</v>
      </c>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43.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ht="30" customHeight="1"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ht="36" customHeight="1" x14ac:dyDescent="0.25">
      <c r="B38" s="24" t="s">
        <v>274</v>
      </c>
      <c r="C38" s="24">
        <v>374720.99</v>
      </c>
      <c r="D38" s="24">
        <v>375652.5</v>
      </c>
      <c r="E38" s="25">
        <v>1065.210000000021</v>
      </c>
      <c r="F38" s="25">
        <v>1065.210000000021</v>
      </c>
      <c r="G38" s="25">
        <v>1065.210000000021</v>
      </c>
      <c r="H38" s="25"/>
      <c r="I38" s="25"/>
      <c r="J38" s="25"/>
      <c r="K38" s="45">
        <f>C38+E38+H38</f>
        <v>375786.2</v>
      </c>
      <c r="L38" s="45">
        <f>C38+F38+I38</f>
        <v>375786.2</v>
      </c>
      <c r="M38" s="45">
        <f>C38+G38+J38</f>
        <v>375786.2</v>
      </c>
      <c r="N38" s="25"/>
      <c r="O38" s="25"/>
      <c r="P38" s="25"/>
      <c r="Q38" s="46">
        <f>K38+N38</f>
        <v>375786.2</v>
      </c>
      <c r="R38" s="46">
        <f>L38+O38</f>
        <v>375786.2</v>
      </c>
      <c r="S38" s="46">
        <f>M38+P38</f>
        <v>375786.2</v>
      </c>
    </row>
    <row r="39" spans="1:19" x14ac:dyDescent="0.25">
      <c r="B39" s="24"/>
      <c r="C39" s="24"/>
      <c r="D39" s="24"/>
      <c r="E39" s="25"/>
      <c r="F39" s="25"/>
      <c r="G39" s="25"/>
      <c r="H39" s="25"/>
      <c r="I39" s="25"/>
      <c r="J39" s="25"/>
      <c r="K39" s="45">
        <f t="shared" ref="K39:M41" si="0">C39+E39+H39</f>
        <v>0</v>
      </c>
      <c r="L39" s="45">
        <f t="shared" si="0"/>
        <v>0</v>
      </c>
      <c r="M39" s="45">
        <f t="shared" si="0"/>
        <v>0</v>
      </c>
      <c r="N39" s="25"/>
      <c r="O39" s="25"/>
      <c r="P39" s="25"/>
      <c r="Q39" s="46">
        <f t="shared" ref="Q39:S41" si="1">K39+N39</f>
        <v>0</v>
      </c>
      <c r="R39" s="46">
        <f t="shared" si="1"/>
        <v>0</v>
      </c>
      <c r="S39" s="46">
        <f t="shared" si="1"/>
        <v>0</v>
      </c>
    </row>
    <row r="40" spans="1:19" x14ac:dyDescent="0.25">
      <c r="B40" s="24"/>
      <c r="C40" s="24"/>
      <c r="D40" s="24"/>
      <c r="E40" s="25"/>
      <c r="F40" s="25"/>
      <c r="G40" s="25"/>
      <c r="H40" s="25"/>
      <c r="I40" s="25"/>
      <c r="J40" s="25"/>
      <c r="K40" s="45">
        <f t="shared" si="0"/>
        <v>0</v>
      </c>
      <c r="L40" s="45">
        <f t="shared" si="0"/>
        <v>0</v>
      </c>
      <c r="M40" s="45">
        <f t="shared" si="0"/>
        <v>0</v>
      </c>
      <c r="N40" s="25"/>
      <c r="O40" s="25"/>
      <c r="P40" s="25"/>
      <c r="Q40" s="46">
        <f t="shared" si="1"/>
        <v>0</v>
      </c>
      <c r="R40" s="46">
        <f t="shared" si="1"/>
        <v>0</v>
      </c>
      <c r="S40" s="46">
        <f t="shared" si="1"/>
        <v>0</v>
      </c>
    </row>
    <row r="41" spans="1:19" x14ac:dyDescent="0.25">
      <c r="B41" s="24"/>
      <c r="C41" s="24"/>
      <c r="D41" s="24"/>
      <c r="E41" s="25"/>
      <c r="F41" s="25"/>
      <c r="G41" s="25"/>
      <c r="H41" s="25"/>
      <c r="I41" s="25"/>
      <c r="J41" s="25"/>
      <c r="K41" s="45">
        <f t="shared" si="0"/>
        <v>0</v>
      </c>
      <c r="L41" s="45">
        <f t="shared" si="0"/>
        <v>0</v>
      </c>
      <c r="M41" s="45">
        <f t="shared" si="0"/>
        <v>0</v>
      </c>
      <c r="N41" s="25"/>
      <c r="O41" s="25"/>
      <c r="P41" s="25"/>
      <c r="Q41" s="46">
        <f t="shared" si="1"/>
        <v>0</v>
      </c>
      <c r="R41" s="46">
        <f t="shared" si="1"/>
        <v>0</v>
      </c>
      <c r="S41" s="46">
        <f t="shared" si="1"/>
        <v>0</v>
      </c>
    </row>
    <row r="42" spans="1:19" ht="28.5" x14ac:dyDescent="0.25">
      <c r="B42" s="17" t="s">
        <v>105</v>
      </c>
      <c r="C42" s="24">
        <v>374720.99</v>
      </c>
      <c r="D42" s="24">
        <v>375652.5</v>
      </c>
      <c r="E42" s="45">
        <f>SUM(E38:E41)</f>
        <v>1065.210000000021</v>
      </c>
      <c r="F42" s="45">
        <f t="shared" ref="F42:J42" si="2">SUM(F38:F41)</f>
        <v>1065.210000000021</v>
      </c>
      <c r="G42" s="45">
        <f t="shared" si="2"/>
        <v>1065.210000000021</v>
      </c>
      <c r="H42" s="45">
        <f t="shared" si="2"/>
        <v>0</v>
      </c>
      <c r="I42" s="45">
        <f t="shared" si="2"/>
        <v>0</v>
      </c>
      <c r="J42" s="45">
        <f t="shared" si="2"/>
        <v>0</v>
      </c>
      <c r="K42" s="45">
        <f>C42+E42+H42</f>
        <v>375786.2</v>
      </c>
      <c r="L42" s="45">
        <f>C42+F42+I42</f>
        <v>375786.2</v>
      </c>
      <c r="M42" s="45">
        <f>C42+G42+J42</f>
        <v>375786.2</v>
      </c>
      <c r="N42" s="47" t="s">
        <v>2</v>
      </c>
      <c r="O42" s="47" t="s">
        <v>2</v>
      </c>
      <c r="P42" s="47" t="s">
        <v>2</v>
      </c>
      <c r="Q42" s="46" t="s">
        <v>2</v>
      </c>
      <c r="R42" s="46" t="s">
        <v>2</v>
      </c>
      <c r="S42" s="46" t="s">
        <v>2</v>
      </c>
    </row>
    <row r="43" spans="1:19" ht="28.5" x14ac:dyDescent="0.25">
      <c r="B43" s="17" t="s">
        <v>106</v>
      </c>
      <c r="C43" s="24"/>
      <c r="D43" s="24"/>
      <c r="E43" s="45" t="s">
        <v>40</v>
      </c>
      <c r="F43" s="45" t="s">
        <v>40</v>
      </c>
      <c r="G43" s="45" t="s">
        <v>40</v>
      </c>
      <c r="H43" s="45" t="s">
        <v>40</v>
      </c>
      <c r="I43" s="45" t="s">
        <v>40</v>
      </c>
      <c r="J43" s="45" t="s">
        <v>40</v>
      </c>
      <c r="K43" s="45">
        <f>C43</f>
        <v>0</v>
      </c>
      <c r="L43" s="45">
        <f>C43</f>
        <v>0</v>
      </c>
      <c r="M43" s="45">
        <f>C43</f>
        <v>0</v>
      </c>
      <c r="N43" s="47" t="s">
        <v>2</v>
      </c>
      <c r="O43" s="47" t="s">
        <v>2</v>
      </c>
      <c r="P43" s="47" t="s">
        <v>2</v>
      </c>
      <c r="Q43" s="46" t="s">
        <v>2</v>
      </c>
      <c r="R43" s="46" t="s">
        <v>2</v>
      </c>
      <c r="S43" s="46" t="s">
        <v>2</v>
      </c>
    </row>
    <row r="44" spans="1:19" x14ac:dyDescent="0.25">
      <c r="B44" s="17" t="s">
        <v>107</v>
      </c>
      <c r="C44" s="45">
        <f>SUM(C38:C41)</f>
        <v>374720.99</v>
      </c>
      <c r="D44" s="45">
        <f>SUM(D38:D41)</f>
        <v>375652.5</v>
      </c>
      <c r="E44" s="45">
        <f>E42</f>
        <v>1065.210000000021</v>
      </c>
      <c r="F44" s="45">
        <f t="shared" ref="F44:J44" si="3">F42</f>
        <v>1065.210000000021</v>
      </c>
      <c r="G44" s="45">
        <f t="shared" si="3"/>
        <v>1065.210000000021</v>
      </c>
      <c r="H44" s="45">
        <f t="shared" si="3"/>
        <v>0</v>
      </c>
      <c r="I44" s="45">
        <f t="shared" si="3"/>
        <v>0</v>
      </c>
      <c r="J44" s="45">
        <f t="shared" si="3"/>
        <v>0</v>
      </c>
      <c r="K44" s="47">
        <f>K42+K43</f>
        <v>375786.2</v>
      </c>
      <c r="L44" s="47">
        <f t="shared" ref="L44:M44" si="4">L42+L43</f>
        <v>375786.2</v>
      </c>
      <c r="M44" s="47">
        <f t="shared" si="4"/>
        <v>375786.2</v>
      </c>
      <c r="N44" s="47">
        <f>SUM(N38:N41)</f>
        <v>0</v>
      </c>
      <c r="O44" s="47">
        <f t="shared" ref="O44:P44" si="5">SUM(O38:O41)</f>
        <v>0</v>
      </c>
      <c r="P44" s="47">
        <f t="shared" si="5"/>
        <v>0</v>
      </c>
      <c r="Q44" s="46">
        <f>K44+N44</f>
        <v>375786.2</v>
      </c>
      <c r="R44" s="46">
        <f>L44+O44</f>
        <v>375786.2</v>
      </c>
      <c r="S44" s="46">
        <f>M44+P44</f>
        <v>375786.2</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type="whole" operator="lessThan" allowBlank="1" showInputMessage="1" showErrorMessage="1" sqref="N38:P41">
      <formula1>0</formula1>
    </dataValidation>
    <dataValidation type="list" allowBlank="1" showInputMessage="1" showErrorMessage="1" sqref="B13">
      <formula1>$U$2:$U$4</formula1>
    </dataValidation>
    <dataValidation type="list" allowBlank="1" showInputMessage="1" showErrorMessage="1" sqref="D19:D22">
      <formula1>$V$2:$V$3</formula1>
    </dataValidation>
    <dataValidation showInputMessage="1" showErrorMessage="1" sqref="E19:E22"/>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85725</xdr:colOff>
                    <xdr:row>28</xdr:row>
                    <xdr:rowOff>0</xdr:rowOff>
                  </from>
                  <to>
                    <xdr:col>2</xdr:col>
                    <xdr:colOff>1171575</xdr:colOff>
                    <xdr:row>28</xdr:row>
                    <xdr:rowOff>219075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85725</xdr:colOff>
                    <xdr:row>25</xdr:row>
                    <xdr:rowOff>171450</xdr:rowOff>
                  </from>
                  <to>
                    <xdr:col>3</xdr:col>
                    <xdr:colOff>266700</xdr:colOff>
                    <xdr:row>26</xdr:row>
                    <xdr:rowOff>219075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85725</xdr:colOff>
                    <xdr:row>27</xdr:row>
                    <xdr:rowOff>28575</xdr:rowOff>
                  </from>
                  <to>
                    <xdr:col>3</xdr:col>
                    <xdr:colOff>266700</xdr:colOff>
                    <xdr:row>27</xdr:row>
                    <xdr:rowOff>190500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xdr:col>
                    <xdr:colOff>95250</xdr:colOff>
                    <xdr:row>29</xdr:row>
                    <xdr:rowOff>9525</xdr:rowOff>
                  </from>
                  <to>
                    <xdr:col>2</xdr:col>
                    <xdr:colOff>571500</xdr:colOff>
                    <xdr:row>29</xdr:row>
                    <xdr:rowOff>190500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A4" zoomScaleNormal="100" workbookViewId="0">
      <selection activeCell="B38" sqref="B38"/>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5.5703125" customWidth="1"/>
    <col min="13" max="13" width="5.85546875" bestFit="1"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1123</v>
      </c>
      <c r="E5" s="30" t="s">
        <v>51</v>
      </c>
      <c r="F5" s="22">
        <v>2008</v>
      </c>
      <c r="H5" s="2"/>
      <c r="I5" s="2"/>
      <c r="J5" s="2"/>
    </row>
    <row r="6" spans="1:23" ht="19.5" customHeight="1" x14ac:dyDescent="0.25">
      <c r="B6" s="30" t="s">
        <v>48</v>
      </c>
      <c r="C6" s="22" t="s">
        <v>272</v>
      </c>
      <c r="E6" s="30" t="s">
        <v>52</v>
      </c>
      <c r="F6" s="22" t="s">
        <v>177</v>
      </c>
      <c r="H6" s="2"/>
      <c r="I6" s="2"/>
      <c r="J6" s="2"/>
    </row>
    <row r="7" spans="1:23" ht="18" customHeight="1" x14ac:dyDescent="0.25">
      <c r="B7" s="30" t="s">
        <v>49</v>
      </c>
      <c r="C7" s="22">
        <v>11002</v>
      </c>
      <c r="H7" s="2"/>
      <c r="I7" s="2"/>
      <c r="J7" s="2"/>
    </row>
    <row r="8" spans="1:23" ht="18" customHeight="1" x14ac:dyDescent="0.25">
      <c r="B8" s="30" t="s">
        <v>50</v>
      </c>
      <c r="C8" s="22" t="s">
        <v>167</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189" x14ac:dyDescent="0.3">
      <c r="B13" s="23" t="s">
        <v>17</v>
      </c>
      <c r="C13" s="83" t="s">
        <v>279</v>
      </c>
      <c r="D13" s="83" t="s">
        <v>280</v>
      </c>
      <c r="E13" s="83" t="s">
        <v>283</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97"/>
      <c r="E17" s="97" t="s">
        <v>281</v>
      </c>
      <c r="F17" s="124" t="s">
        <v>61</v>
      </c>
      <c r="G17" s="124"/>
      <c r="H17" s="124"/>
      <c r="I17" s="124"/>
      <c r="J17" s="124"/>
      <c r="K17" s="124" t="s">
        <v>62</v>
      </c>
    </row>
    <row r="18" spans="1:11" ht="27" x14ac:dyDescent="0.25">
      <c r="B18" s="125"/>
      <c r="C18" s="125"/>
      <c r="D18" s="98"/>
      <c r="E18" s="98" t="s">
        <v>282</v>
      </c>
      <c r="F18" s="36" t="s">
        <v>25</v>
      </c>
      <c r="G18" s="36" t="s">
        <v>26</v>
      </c>
      <c r="H18" s="36" t="s">
        <v>0</v>
      </c>
      <c r="I18" s="36" t="s">
        <v>1</v>
      </c>
      <c r="J18" s="36" t="s">
        <v>3</v>
      </c>
      <c r="K18" s="124"/>
    </row>
    <row r="19" spans="1:11" ht="15" customHeight="1" x14ac:dyDescent="0.25">
      <c r="B19" s="23" t="s">
        <v>284</v>
      </c>
      <c r="C19" s="23" t="s">
        <v>285</v>
      </c>
      <c r="D19" s="23" t="s">
        <v>21</v>
      </c>
      <c r="E19" s="23" t="s">
        <v>262</v>
      </c>
      <c r="F19" s="23">
        <v>25543</v>
      </c>
      <c r="G19" s="100">
        <v>25544</v>
      </c>
      <c r="H19" s="23">
        <v>25544</v>
      </c>
      <c r="I19" s="23">
        <v>25544</v>
      </c>
      <c r="J19" s="23">
        <v>2554</v>
      </c>
      <c r="K19" s="23"/>
    </row>
    <row r="20" spans="1:11" x14ac:dyDescent="0.25">
      <c r="B20" s="23" t="s">
        <v>292</v>
      </c>
      <c r="C20" s="23" t="s">
        <v>152</v>
      </c>
      <c r="D20" s="23" t="s">
        <v>18</v>
      </c>
      <c r="E20" s="23"/>
      <c r="F20" s="23">
        <v>10200</v>
      </c>
      <c r="G20" s="23">
        <v>10200</v>
      </c>
      <c r="H20" s="23">
        <v>10200</v>
      </c>
      <c r="I20" s="23">
        <v>10200</v>
      </c>
      <c r="J20" s="23">
        <v>10200</v>
      </c>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35" t="s">
        <v>64</v>
      </c>
      <c r="D36" s="35" t="s">
        <v>65</v>
      </c>
      <c r="E36" s="114" t="s">
        <v>66</v>
      </c>
      <c r="F36" s="114"/>
      <c r="G36" s="114"/>
      <c r="H36" s="114" t="s">
        <v>67</v>
      </c>
      <c r="I36" s="114"/>
      <c r="J36" s="114"/>
      <c r="K36" s="114" t="s">
        <v>68</v>
      </c>
      <c r="L36" s="114"/>
      <c r="M36" s="114"/>
      <c r="N36" s="114" t="s">
        <v>69</v>
      </c>
      <c r="O36" s="114"/>
      <c r="P36" s="114"/>
      <c r="Q36" s="119" t="s">
        <v>70</v>
      </c>
      <c r="R36" s="119"/>
      <c r="S36" s="119"/>
    </row>
    <row r="37" spans="1:19" ht="27" x14ac:dyDescent="0.25">
      <c r="B37" s="123"/>
      <c r="C37" s="35" t="s">
        <v>9</v>
      </c>
      <c r="D37" s="35" t="s">
        <v>10</v>
      </c>
      <c r="E37" s="33" t="s">
        <v>0</v>
      </c>
      <c r="F37" s="33" t="s">
        <v>1</v>
      </c>
      <c r="G37" s="33" t="s">
        <v>3</v>
      </c>
      <c r="H37" s="33" t="s">
        <v>0</v>
      </c>
      <c r="I37" s="33" t="s">
        <v>1</v>
      </c>
      <c r="J37" s="33" t="s">
        <v>3</v>
      </c>
      <c r="K37" s="33" t="s">
        <v>13</v>
      </c>
      <c r="L37" s="33" t="s">
        <v>12</v>
      </c>
      <c r="M37" s="33" t="s">
        <v>11</v>
      </c>
      <c r="N37" s="33" t="s">
        <v>13</v>
      </c>
      <c r="O37" s="33" t="s">
        <v>12</v>
      </c>
      <c r="P37" s="33" t="s">
        <v>11</v>
      </c>
      <c r="Q37" s="34" t="s">
        <v>0</v>
      </c>
      <c r="R37" s="34" t="s">
        <v>1</v>
      </c>
      <c r="S37" s="34" t="s">
        <v>3</v>
      </c>
    </row>
    <row r="38" spans="1:19" ht="40.5" x14ac:dyDescent="0.25">
      <c r="B38" s="24" t="s">
        <v>243</v>
      </c>
      <c r="C38" s="24">
        <v>260543</v>
      </c>
      <c r="D38" s="24">
        <v>260769.8</v>
      </c>
      <c r="E38" s="25">
        <v>226.79999999998836</v>
      </c>
      <c r="F38" s="25">
        <v>226.79999999998836</v>
      </c>
      <c r="G38" s="25">
        <v>226.79999999998836</v>
      </c>
      <c r="H38" s="25"/>
      <c r="I38" s="25"/>
      <c r="J38" s="25"/>
      <c r="K38" s="18">
        <f>C38+E38+H38</f>
        <v>260769.8</v>
      </c>
      <c r="L38" s="18">
        <f>C38+F38+I38</f>
        <v>260769.8</v>
      </c>
      <c r="M38" s="18">
        <f>C38+G38+J38</f>
        <v>260769.8</v>
      </c>
      <c r="N38" s="25"/>
      <c r="O38" s="25"/>
      <c r="P38" s="25"/>
      <c r="Q38" s="32">
        <f>K38+N38</f>
        <v>260769.8</v>
      </c>
      <c r="R38" s="32">
        <f>L38+O38</f>
        <v>260769.8</v>
      </c>
      <c r="S38" s="32">
        <f>M38+P38</f>
        <v>260769.8</v>
      </c>
    </row>
    <row r="39" spans="1:19" x14ac:dyDescent="0.25">
      <c r="B39" s="24"/>
      <c r="C39" s="24"/>
      <c r="D39" s="24"/>
      <c r="E39" s="25"/>
      <c r="F39" s="25"/>
      <c r="G39" s="25"/>
      <c r="H39" s="25"/>
      <c r="I39" s="25"/>
      <c r="J39" s="25"/>
      <c r="K39" s="18">
        <f t="shared" ref="K39:M41" si="0">C39+E39+H39</f>
        <v>0</v>
      </c>
      <c r="L39" s="18">
        <f t="shared" si="0"/>
        <v>0</v>
      </c>
      <c r="M39" s="18">
        <f t="shared" si="0"/>
        <v>0</v>
      </c>
      <c r="N39" s="25"/>
      <c r="O39" s="25"/>
      <c r="P39" s="25"/>
      <c r="Q39" s="32">
        <f t="shared" ref="Q39:S41" si="1">K39+N39</f>
        <v>0</v>
      </c>
      <c r="R39" s="32">
        <f t="shared" si="1"/>
        <v>0</v>
      </c>
      <c r="S39" s="32">
        <f t="shared" si="1"/>
        <v>0</v>
      </c>
    </row>
    <row r="40" spans="1:19" x14ac:dyDescent="0.25">
      <c r="B40" s="24"/>
      <c r="C40" s="24"/>
      <c r="D40" s="24"/>
      <c r="E40" s="25"/>
      <c r="F40" s="25"/>
      <c r="G40" s="25"/>
      <c r="H40" s="25"/>
      <c r="I40" s="25"/>
      <c r="J40" s="25"/>
      <c r="K40" s="18">
        <f t="shared" si="0"/>
        <v>0</v>
      </c>
      <c r="L40" s="18">
        <f t="shared" si="0"/>
        <v>0</v>
      </c>
      <c r="M40" s="18">
        <f t="shared" si="0"/>
        <v>0</v>
      </c>
      <c r="N40" s="25"/>
      <c r="O40" s="25"/>
      <c r="P40" s="25"/>
      <c r="Q40" s="32">
        <f t="shared" si="1"/>
        <v>0</v>
      </c>
      <c r="R40" s="32">
        <f t="shared" si="1"/>
        <v>0</v>
      </c>
      <c r="S40" s="32">
        <f t="shared" si="1"/>
        <v>0</v>
      </c>
    </row>
    <row r="41" spans="1:19" x14ac:dyDescent="0.25">
      <c r="B41" s="24"/>
      <c r="C41" s="24"/>
      <c r="D41" s="24"/>
      <c r="E41" s="25"/>
      <c r="F41" s="25"/>
      <c r="G41" s="25"/>
      <c r="H41" s="25"/>
      <c r="I41" s="25"/>
      <c r="J41" s="25"/>
      <c r="K41" s="18">
        <f t="shared" si="0"/>
        <v>0</v>
      </c>
      <c r="L41" s="18">
        <f t="shared" si="0"/>
        <v>0</v>
      </c>
      <c r="M41" s="18">
        <f t="shared" si="0"/>
        <v>0</v>
      </c>
      <c r="N41" s="25"/>
      <c r="O41" s="25"/>
      <c r="P41" s="25"/>
      <c r="Q41" s="32">
        <f t="shared" si="1"/>
        <v>0</v>
      </c>
      <c r="R41" s="32">
        <f t="shared" si="1"/>
        <v>0</v>
      </c>
      <c r="S41" s="32">
        <f t="shared" si="1"/>
        <v>0</v>
      </c>
    </row>
    <row r="42" spans="1:19" ht="28.5" x14ac:dyDescent="0.25">
      <c r="B42" s="17" t="s">
        <v>105</v>
      </c>
      <c r="C42" s="24">
        <v>260543</v>
      </c>
      <c r="D42" s="24">
        <v>260769.8</v>
      </c>
      <c r="E42" s="18">
        <f>SUM(E38:E41)</f>
        <v>226.79999999998836</v>
      </c>
      <c r="F42" s="18">
        <f t="shared" ref="F42:J42" si="2">SUM(F38:F41)</f>
        <v>226.79999999998836</v>
      </c>
      <c r="G42" s="18">
        <f t="shared" si="2"/>
        <v>226.79999999998836</v>
      </c>
      <c r="H42" s="18">
        <f t="shared" si="2"/>
        <v>0</v>
      </c>
      <c r="I42" s="18">
        <f t="shared" si="2"/>
        <v>0</v>
      </c>
      <c r="J42" s="18">
        <f t="shared" si="2"/>
        <v>0</v>
      </c>
      <c r="K42" s="18">
        <f>C42+E42+H42</f>
        <v>260769.8</v>
      </c>
      <c r="L42" s="18">
        <f>C42+F42+I42</f>
        <v>260769.8</v>
      </c>
      <c r="M42" s="18">
        <f>C42+G42+J42</f>
        <v>260769.8</v>
      </c>
      <c r="N42" s="3" t="s">
        <v>2</v>
      </c>
      <c r="O42" s="3" t="s">
        <v>2</v>
      </c>
      <c r="P42" s="3" t="s">
        <v>2</v>
      </c>
      <c r="Q42" s="32" t="s">
        <v>2</v>
      </c>
      <c r="R42" s="32" t="s">
        <v>2</v>
      </c>
      <c r="S42" s="32" t="s">
        <v>2</v>
      </c>
    </row>
    <row r="43" spans="1:19" ht="28.5" x14ac:dyDescent="0.25">
      <c r="B43" s="17" t="s">
        <v>106</v>
      </c>
      <c r="C43" s="24"/>
      <c r="D43" s="24"/>
      <c r="E43" s="18" t="s">
        <v>40</v>
      </c>
      <c r="F43" s="18" t="s">
        <v>40</v>
      </c>
      <c r="G43" s="18" t="s">
        <v>40</v>
      </c>
      <c r="H43" s="18" t="s">
        <v>40</v>
      </c>
      <c r="I43" s="18" t="s">
        <v>40</v>
      </c>
      <c r="J43" s="18" t="s">
        <v>40</v>
      </c>
      <c r="K43" s="18">
        <f>C43</f>
        <v>0</v>
      </c>
      <c r="L43" s="18">
        <f>C43</f>
        <v>0</v>
      </c>
      <c r="M43" s="18">
        <f>C43</f>
        <v>0</v>
      </c>
      <c r="N43" s="3" t="s">
        <v>2</v>
      </c>
      <c r="O43" s="3" t="s">
        <v>2</v>
      </c>
      <c r="P43" s="3" t="s">
        <v>2</v>
      </c>
      <c r="Q43" s="32" t="s">
        <v>2</v>
      </c>
      <c r="R43" s="32" t="s">
        <v>2</v>
      </c>
      <c r="S43" s="32" t="s">
        <v>2</v>
      </c>
    </row>
    <row r="44" spans="1:19" x14ac:dyDescent="0.25">
      <c r="B44" s="17" t="s">
        <v>107</v>
      </c>
      <c r="C44" s="18">
        <f>SUM(C38:C41)</f>
        <v>260543</v>
      </c>
      <c r="D44" s="18">
        <f>SUM(D38:D41)</f>
        <v>260769.8</v>
      </c>
      <c r="E44" s="18">
        <f>E42</f>
        <v>226.79999999998836</v>
      </c>
      <c r="F44" s="18">
        <f t="shared" ref="F44:J44" si="3">F42</f>
        <v>226.79999999998836</v>
      </c>
      <c r="G44" s="18">
        <f t="shared" si="3"/>
        <v>226.79999999998836</v>
      </c>
      <c r="H44" s="18">
        <f t="shared" si="3"/>
        <v>0</v>
      </c>
      <c r="I44" s="18">
        <f t="shared" si="3"/>
        <v>0</v>
      </c>
      <c r="J44" s="18">
        <f t="shared" si="3"/>
        <v>0</v>
      </c>
      <c r="K44" s="3">
        <f>K42+K43</f>
        <v>260769.8</v>
      </c>
      <c r="L44" s="3">
        <f t="shared" ref="L44:M44" si="4">L42+L43</f>
        <v>260769.8</v>
      </c>
      <c r="M44" s="3">
        <f t="shared" si="4"/>
        <v>260769.8</v>
      </c>
      <c r="N44" s="3">
        <f>SUM(N38:N41)</f>
        <v>0</v>
      </c>
      <c r="O44" s="3">
        <f t="shared" ref="O44:P44" si="5">SUM(O38:O41)</f>
        <v>0</v>
      </c>
      <c r="P44" s="3">
        <f t="shared" si="5"/>
        <v>0</v>
      </c>
      <c r="Q44" s="32">
        <f>K44+N44</f>
        <v>260769.8</v>
      </c>
      <c r="R44" s="32">
        <f>L44+O44</f>
        <v>260769.8</v>
      </c>
      <c r="S44" s="32">
        <f>M44+P44</f>
        <v>260769.8</v>
      </c>
    </row>
  </sheetData>
  <mergeCells count="11">
    <mergeCell ref="K17:K18"/>
    <mergeCell ref="B17:B18"/>
    <mergeCell ref="C17:C18"/>
    <mergeCell ref="F17:J17"/>
    <mergeCell ref="Q36:S36"/>
    <mergeCell ref="B32:E32"/>
    <mergeCell ref="B36:B37"/>
    <mergeCell ref="E36:G36"/>
    <mergeCell ref="H36:J36"/>
    <mergeCell ref="K36:M36"/>
    <mergeCell ref="N36:P36"/>
  </mergeCells>
  <dataValidations count="4">
    <dataValidation type="whole" operator="lessThan" allowBlank="1" showInputMessage="1" showErrorMessage="1" sqref="N38:P41">
      <formula1>0</formula1>
    </dataValidation>
    <dataValidation type="list" allowBlank="1" showInputMessage="1" showErrorMessage="1" sqref="B13">
      <formula1>$U$2:$U$4</formula1>
    </dataValidation>
    <dataValidation type="list" allowBlank="1" showInputMessage="1" showErrorMessage="1" sqref="D19:D22">
      <formula1>$V$2:$V$3</formula1>
    </dataValidation>
    <dataValidation showInputMessage="1" showErrorMessage="1" sqref="E19:E22"/>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A28" zoomScaleNormal="100" workbookViewId="0">
      <selection activeCell="A38" sqref="A38"/>
    </sheetView>
  </sheetViews>
  <sheetFormatPr defaultRowHeight="15" x14ac:dyDescent="0.25"/>
  <cols>
    <col min="1" max="1" width="6" customWidth="1"/>
    <col min="2" max="2" width="23.140625" customWidth="1"/>
    <col min="3" max="3" width="24.85546875" customWidth="1"/>
    <col min="4" max="4" width="28.7109375" customWidth="1"/>
    <col min="5" max="5" width="38" customWidth="1"/>
    <col min="6" max="6" width="24.5703125" customWidth="1"/>
    <col min="7" max="7" width="22.5703125" customWidth="1"/>
    <col min="8" max="9" width="10.42578125" customWidth="1"/>
    <col min="10" max="10" width="15.28515625" customWidth="1"/>
    <col min="11" max="11" width="18.28515625" bestFit="1" customWidth="1"/>
    <col min="12" max="12" width="9.28515625" customWidth="1"/>
    <col min="13" max="13" width="9.7109375"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1123</v>
      </c>
      <c r="E5" s="30" t="s">
        <v>51</v>
      </c>
      <c r="F5" s="22"/>
      <c r="H5" s="2"/>
      <c r="I5" s="2"/>
      <c r="J5" s="2"/>
    </row>
    <row r="6" spans="1:23" ht="19.5" customHeight="1" x14ac:dyDescent="0.25">
      <c r="B6" s="30" t="s">
        <v>48</v>
      </c>
      <c r="C6" s="22" t="s">
        <v>272</v>
      </c>
      <c r="E6" s="30" t="s">
        <v>52</v>
      </c>
      <c r="F6" s="22" t="s">
        <v>177</v>
      </c>
      <c r="H6" s="2"/>
      <c r="I6" s="2"/>
      <c r="J6" s="2"/>
    </row>
    <row r="7" spans="1:23" ht="18" customHeight="1" x14ac:dyDescent="0.25">
      <c r="B7" s="30" t="s">
        <v>49</v>
      </c>
      <c r="C7" s="22">
        <v>11003</v>
      </c>
      <c r="H7" s="2"/>
      <c r="I7" s="2"/>
      <c r="J7" s="2"/>
    </row>
    <row r="8" spans="1:23" ht="18" customHeight="1" x14ac:dyDescent="0.25">
      <c r="B8" s="30" t="s">
        <v>50</v>
      </c>
      <c r="C8" s="22" t="s">
        <v>286</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69" x14ac:dyDescent="0.25">
      <c r="B12" s="9" t="s">
        <v>53</v>
      </c>
      <c r="C12" s="37" t="s">
        <v>54</v>
      </c>
      <c r="D12" s="37" t="s">
        <v>55</v>
      </c>
      <c r="E12" s="37" t="s">
        <v>56</v>
      </c>
      <c r="F12" s="2"/>
      <c r="G12" s="2"/>
      <c r="H12" s="2"/>
      <c r="I12" s="2"/>
      <c r="J12" s="2"/>
    </row>
    <row r="13" spans="1:23" ht="94.5" x14ac:dyDescent="0.3">
      <c r="B13" s="23" t="s">
        <v>17</v>
      </c>
      <c r="C13" s="83" t="s">
        <v>287</v>
      </c>
      <c r="D13" s="83" t="s">
        <v>288</v>
      </c>
      <c r="E13" s="83" t="s">
        <v>289</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49.5" customHeight="1" x14ac:dyDescent="0.25">
      <c r="B19" s="85"/>
      <c r="C19" s="23"/>
      <c r="D19" s="23"/>
      <c r="E19" s="23"/>
      <c r="F19" s="23"/>
      <c r="G19" s="23"/>
      <c r="H19" s="23"/>
      <c r="I19" s="23"/>
      <c r="J19" s="23"/>
      <c r="K19" s="23"/>
    </row>
    <row r="20" spans="1:11" x14ac:dyDescent="0.25">
      <c r="B20" s="23"/>
      <c r="C20" s="23"/>
      <c r="D20" s="23"/>
      <c r="E20" s="23"/>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ht="54" x14ac:dyDescent="0.25">
      <c r="B38" s="24" t="s">
        <v>243</v>
      </c>
      <c r="C38" s="24">
        <v>590176.5</v>
      </c>
      <c r="D38" s="101">
        <v>596474.4</v>
      </c>
      <c r="E38" s="25">
        <v>270281.59999999998</v>
      </c>
      <c r="F38" s="25">
        <v>375119.2</v>
      </c>
      <c r="G38" s="25">
        <v>457823.30000000005</v>
      </c>
      <c r="H38" s="25"/>
      <c r="I38" s="25"/>
      <c r="J38" s="25"/>
      <c r="K38" s="45">
        <f>C38+E38+H38</f>
        <v>860458.1</v>
      </c>
      <c r="L38" s="45">
        <f>C38+F38+I38</f>
        <v>965295.7</v>
      </c>
      <c r="M38" s="45">
        <f>C38+G38+J38</f>
        <v>1047999.8</v>
      </c>
      <c r="N38" s="25"/>
      <c r="O38" s="25"/>
      <c r="P38" s="25"/>
      <c r="Q38" s="46">
        <f>K38+N38</f>
        <v>860458.1</v>
      </c>
      <c r="R38" s="46">
        <f>L38+O38</f>
        <v>965295.7</v>
      </c>
      <c r="S38" s="46">
        <f>M38+P38</f>
        <v>1047999.8</v>
      </c>
    </row>
    <row r="39" spans="1:19" x14ac:dyDescent="0.25">
      <c r="B39" s="24"/>
      <c r="C39" s="24"/>
      <c r="D39" s="24"/>
      <c r="E39" s="25"/>
      <c r="F39" s="25"/>
      <c r="G39" s="25"/>
      <c r="H39" s="25"/>
      <c r="I39" s="25"/>
      <c r="J39" s="25"/>
      <c r="K39" s="45">
        <f t="shared" ref="K39:M41" si="0">C39+E39+H39</f>
        <v>0</v>
      </c>
      <c r="L39" s="45">
        <f t="shared" si="0"/>
        <v>0</v>
      </c>
      <c r="M39" s="45">
        <f t="shared" si="0"/>
        <v>0</v>
      </c>
      <c r="N39" s="25"/>
      <c r="O39" s="25"/>
      <c r="P39" s="25"/>
      <c r="Q39" s="46">
        <f t="shared" ref="Q39:S41" si="1">K39+N39</f>
        <v>0</v>
      </c>
      <c r="R39" s="46">
        <f t="shared" si="1"/>
        <v>0</v>
      </c>
      <c r="S39" s="46">
        <f t="shared" si="1"/>
        <v>0</v>
      </c>
    </row>
    <row r="40" spans="1:19" x14ac:dyDescent="0.25">
      <c r="B40" s="24"/>
      <c r="C40" s="24"/>
      <c r="D40" s="24"/>
      <c r="E40" s="25"/>
      <c r="F40" s="25"/>
      <c r="G40" s="25"/>
      <c r="H40" s="25"/>
      <c r="I40" s="25"/>
      <c r="J40" s="25"/>
      <c r="K40" s="45">
        <f t="shared" si="0"/>
        <v>0</v>
      </c>
      <c r="L40" s="45">
        <f t="shared" si="0"/>
        <v>0</v>
      </c>
      <c r="M40" s="45">
        <f t="shared" si="0"/>
        <v>0</v>
      </c>
      <c r="N40" s="25"/>
      <c r="O40" s="25"/>
      <c r="P40" s="25"/>
      <c r="Q40" s="46">
        <f t="shared" si="1"/>
        <v>0</v>
      </c>
      <c r="R40" s="46">
        <f t="shared" si="1"/>
        <v>0</v>
      </c>
      <c r="S40" s="46">
        <f t="shared" si="1"/>
        <v>0</v>
      </c>
    </row>
    <row r="41" spans="1:19" x14ac:dyDescent="0.25">
      <c r="B41" s="24"/>
      <c r="C41" s="24"/>
      <c r="D41" s="24"/>
      <c r="E41" s="25"/>
      <c r="F41" s="25"/>
      <c r="G41" s="25"/>
      <c r="H41" s="25"/>
      <c r="I41" s="25"/>
      <c r="J41" s="25"/>
      <c r="K41" s="45">
        <f t="shared" si="0"/>
        <v>0</v>
      </c>
      <c r="L41" s="45">
        <f t="shared" si="0"/>
        <v>0</v>
      </c>
      <c r="M41" s="45">
        <f t="shared" si="0"/>
        <v>0</v>
      </c>
      <c r="N41" s="25"/>
      <c r="O41" s="25"/>
      <c r="P41" s="25"/>
      <c r="Q41" s="46">
        <f t="shared" si="1"/>
        <v>0</v>
      </c>
      <c r="R41" s="46">
        <f t="shared" si="1"/>
        <v>0</v>
      </c>
      <c r="S41" s="46">
        <f t="shared" si="1"/>
        <v>0</v>
      </c>
    </row>
    <row r="42" spans="1:19" ht="42" x14ac:dyDescent="0.25">
      <c r="B42" s="17" t="s">
        <v>105</v>
      </c>
      <c r="C42" s="24">
        <v>590176.5</v>
      </c>
      <c r="D42" s="24">
        <v>596474.4</v>
      </c>
      <c r="E42" s="45">
        <f>SUM(E38:E41)</f>
        <v>270281.59999999998</v>
      </c>
      <c r="F42" s="45">
        <f t="shared" ref="F42:J42" si="2">SUM(F38:F41)</f>
        <v>375119.2</v>
      </c>
      <c r="G42" s="45">
        <f t="shared" si="2"/>
        <v>457823.30000000005</v>
      </c>
      <c r="H42" s="45">
        <f t="shared" si="2"/>
        <v>0</v>
      </c>
      <c r="I42" s="45">
        <f t="shared" si="2"/>
        <v>0</v>
      </c>
      <c r="J42" s="45">
        <f t="shared" si="2"/>
        <v>0</v>
      </c>
      <c r="K42" s="45">
        <f>C42+E42+H42</f>
        <v>860458.1</v>
      </c>
      <c r="L42" s="45">
        <f>C42+F42+I42</f>
        <v>965295.7</v>
      </c>
      <c r="M42" s="45">
        <f>C42+G42+J42</f>
        <v>1047999.8</v>
      </c>
      <c r="N42" s="47" t="s">
        <v>2</v>
      </c>
      <c r="O42" s="47" t="s">
        <v>2</v>
      </c>
      <c r="P42" s="47" t="s">
        <v>2</v>
      </c>
      <c r="Q42" s="46" t="s">
        <v>2</v>
      </c>
      <c r="R42" s="46" t="s">
        <v>2</v>
      </c>
      <c r="S42" s="46" t="s">
        <v>2</v>
      </c>
    </row>
    <row r="43" spans="1:19" ht="42" x14ac:dyDescent="0.25">
      <c r="B43" s="17" t="s">
        <v>106</v>
      </c>
      <c r="C43" s="24"/>
      <c r="D43" s="24"/>
      <c r="E43" s="45" t="s">
        <v>40</v>
      </c>
      <c r="F43" s="45" t="s">
        <v>40</v>
      </c>
      <c r="G43" s="45" t="s">
        <v>40</v>
      </c>
      <c r="H43" s="45" t="s">
        <v>40</v>
      </c>
      <c r="I43" s="45" t="s">
        <v>40</v>
      </c>
      <c r="J43" s="45" t="s">
        <v>40</v>
      </c>
      <c r="K43" s="45">
        <f>C43</f>
        <v>0</v>
      </c>
      <c r="L43" s="45">
        <f>C43</f>
        <v>0</v>
      </c>
      <c r="M43" s="45">
        <f>C43</f>
        <v>0</v>
      </c>
      <c r="N43" s="47" t="s">
        <v>2</v>
      </c>
      <c r="O43" s="47" t="s">
        <v>2</v>
      </c>
      <c r="P43" s="47" t="s">
        <v>2</v>
      </c>
      <c r="Q43" s="46" t="s">
        <v>2</v>
      </c>
      <c r="R43" s="46" t="s">
        <v>2</v>
      </c>
      <c r="S43" s="46" t="s">
        <v>2</v>
      </c>
    </row>
    <row r="44" spans="1:19" x14ac:dyDescent="0.25">
      <c r="B44" s="17" t="s">
        <v>107</v>
      </c>
      <c r="C44" s="45">
        <f>SUM(C38:C41)</f>
        <v>590176.5</v>
      </c>
      <c r="D44" s="45">
        <f>SUM(D38:D41)</f>
        <v>596474.4</v>
      </c>
      <c r="E44" s="45">
        <f>E42</f>
        <v>270281.59999999998</v>
      </c>
      <c r="F44" s="45">
        <f t="shared" ref="F44:J44" si="3">F42</f>
        <v>375119.2</v>
      </c>
      <c r="G44" s="45">
        <f t="shared" si="3"/>
        <v>457823.30000000005</v>
      </c>
      <c r="H44" s="45">
        <f t="shared" si="3"/>
        <v>0</v>
      </c>
      <c r="I44" s="45">
        <f t="shared" si="3"/>
        <v>0</v>
      </c>
      <c r="J44" s="45">
        <f t="shared" si="3"/>
        <v>0</v>
      </c>
      <c r="K44" s="47">
        <f>K42+K43</f>
        <v>860458.1</v>
      </c>
      <c r="L44" s="47">
        <f t="shared" ref="L44:M44" si="4">L42+L43</f>
        <v>965295.7</v>
      </c>
      <c r="M44" s="47">
        <f t="shared" si="4"/>
        <v>1047999.8</v>
      </c>
      <c r="N44" s="47">
        <f>SUM(N38:N41)</f>
        <v>0</v>
      </c>
      <c r="O44" s="47">
        <f t="shared" ref="O44:P44" si="5">SUM(O38:O41)</f>
        <v>0</v>
      </c>
      <c r="P44" s="47">
        <f t="shared" si="5"/>
        <v>0</v>
      </c>
      <c r="Q44" s="46">
        <f>K44+N44</f>
        <v>860458.1</v>
      </c>
      <c r="R44" s="46">
        <f>L44+O44</f>
        <v>965295.7</v>
      </c>
      <c r="S44" s="46">
        <f>M44+P44</f>
        <v>1047999.8</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showInputMessage="1" showErrorMessage="1" sqref="E19:E22"/>
    <dataValidation type="list" allowBlank="1" showInputMessage="1" showErrorMessage="1" sqref="D19:D22">
      <formula1>$V$2:$V$3</formula1>
    </dataValidation>
    <dataValidation type="list" allowBlank="1" showInputMessage="1" showErrorMessage="1" sqref="B13">
      <formula1>$U$2:$U$4</formula1>
    </dataValidation>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85725</xdr:colOff>
                    <xdr:row>28</xdr:row>
                    <xdr:rowOff>0</xdr:rowOff>
                  </from>
                  <to>
                    <xdr:col>3</xdr:col>
                    <xdr:colOff>180975</xdr:colOff>
                    <xdr:row>29</xdr:row>
                    <xdr:rowOff>28575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85725</xdr:colOff>
                    <xdr:row>25</xdr:row>
                    <xdr:rowOff>171450</xdr:rowOff>
                  </from>
                  <to>
                    <xdr:col>3</xdr:col>
                    <xdr:colOff>933450</xdr:colOff>
                    <xdr:row>27</xdr:row>
                    <xdr:rowOff>28575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xdr:col>
                    <xdr:colOff>85725</xdr:colOff>
                    <xdr:row>27</xdr:row>
                    <xdr:rowOff>28575</xdr:rowOff>
                  </from>
                  <to>
                    <xdr:col>3</xdr:col>
                    <xdr:colOff>933450</xdr:colOff>
                    <xdr:row>28</xdr:row>
                    <xdr:rowOff>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xdr:col>
                    <xdr:colOff>95250</xdr:colOff>
                    <xdr:row>29</xdr:row>
                    <xdr:rowOff>9525</xdr:rowOff>
                  </from>
                  <to>
                    <xdr:col>2</xdr:col>
                    <xdr:colOff>1238250</xdr:colOff>
                    <xdr:row>30</xdr:row>
                    <xdr:rowOff>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workbookViewId="0">
      <selection activeCell="G33" sqref="G33"/>
    </sheetView>
  </sheetViews>
  <sheetFormatPr defaultRowHeight="15" x14ac:dyDescent="0.25"/>
  <cols>
    <col min="1" max="1" width="6" customWidth="1"/>
    <col min="2" max="2" width="33.140625" customWidth="1"/>
    <col min="3" max="3" width="24.85546875" customWidth="1"/>
    <col min="4" max="4" width="31.5703125" customWidth="1"/>
    <col min="5" max="5" width="37" customWidth="1"/>
    <col min="6" max="6" width="24.5703125" customWidth="1"/>
    <col min="7" max="7" width="22.5703125" customWidth="1"/>
    <col min="8" max="9" width="10.42578125" customWidth="1"/>
    <col min="10" max="10" width="11.5703125" customWidth="1"/>
    <col min="11" max="11" width="15.5703125" customWidth="1"/>
    <col min="12" max="12" width="7.28515625" customWidth="1"/>
    <col min="13" max="13" width="7.7109375"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1123</v>
      </c>
      <c r="E5" s="30" t="s">
        <v>51</v>
      </c>
      <c r="F5" s="22"/>
      <c r="H5" s="2"/>
      <c r="I5" s="2"/>
      <c r="J5" s="2"/>
    </row>
    <row r="6" spans="1:23" ht="19.5" customHeight="1" x14ac:dyDescent="0.25">
      <c r="B6" s="30" t="s">
        <v>48</v>
      </c>
      <c r="C6" s="22" t="s">
        <v>272</v>
      </c>
      <c r="E6" s="30" t="s">
        <v>52</v>
      </c>
      <c r="F6" s="22"/>
      <c r="H6" s="2"/>
      <c r="I6" s="2"/>
      <c r="J6" s="2"/>
    </row>
    <row r="7" spans="1:23" ht="18" customHeight="1" x14ac:dyDescent="0.25">
      <c r="B7" s="30" t="s">
        <v>49</v>
      </c>
      <c r="C7" s="22">
        <v>32001</v>
      </c>
      <c r="H7" s="2"/>
      <c r="I7" s="2"/>
      <c r="J7" s="2"/>
    </row>
    <row r="8" spans="1:23" ht="18" customHeight="1" x14ac:dyDescent="0.25">
      <c r="B8" s="30" t="s">
        <v>50</v>
      </c>
      <c r="C8" s="22" t="s">
        <v>357</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54.75" x14ac:dyDescent="0.3">
      <c r="B13" s="23" t="s">
        <v>22</v>
      </c>
      <c r="C13" s="105" t="s">
        <v>358</v>
      </c>
      <c r="D13" s="23"/>
      <c r="E13" s="23"/>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107" t="s">
        <v>25</v>
      </c>
      <c r="G18" s="107" t="s">
        <v>26</v>
      </c>
      <c r="H18" s="107" t="s">
        <v>0</v>
      </c>
      <c r="I18" s="107" t="s">
        <v>1</v>
      </c>
      <c r="J18" s="107" t="s">
        <v>3</v>
      </c>
      <c r="K18" s="124"/>
    </row>
    <row r="19" spans="1:11" x14ac:dyDescent="0.25">
      <c r="B19" s="83" t="s">
        <v>361</v>
      </c>
      <c r="C19" s="92" t="s">
        <v>188</v>
      </c>
      <c r="D19" s="92" t="s">
        <v>21</v>
      </c>
      <c r="E19" s="23"/>
      <c r="F19" s="23">
        <v>11803</v>
      </c>
      <c r="G19" s="23"/>
      <c r="H19" s="23">
        <v>252695</v>
      </c>
      <c r="I19" s="23">
        <v>32375</v>
      </c>
      <c r="J19" s="23"/>
      <c r="K19" s="23"/>
    </row>
    <row r="20" spans="1:11" ht="27" x14ac:dyDescent="0.25">
      <c r="B20" s="85" t="s">
        <v>360</v>
      </c>
      <c r="C20" s="92" t="s">
        <v>188</v>
      </c>
      <c r="D20" s="23"/>
      <c r="E20" s="23"/>
      <c r="F20" s="23"/>
      <c r="G20" s="23"/>
      <c r="H20" s="23"/>
      <c r="I20" s="23"/>
      <c r="J20" s="23"/>
      <c r="K20" s="23"/>
    </row>
    <row r="21" spans="1:11" ht="27" x14ac:dyDescent="0.25">
      <c r="B21" s="85" t="s">
        <v>359</v>
      </c>
      <c r="C21" s="92" t="s">
        <v>188</v>
      </c>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28.5" x14ac:dyDescent="0.25">
      <c r="B36" s="123" t="s">
        <v>63</v>
      </c>
      <c r="C36" s="109" t="s">
        <v>64</v>
      </c>
      <c r="D36" s="109" t="s">
        <v>65</v>
      </c>
      <c r="E36" s="114" t="s">
        <v>66</v>
      </c>
      <c r="F36" s="114"/>
      <c r="G36" s="114"/>
      <c r="H36" s="114" t="s">
        <v>67</v>
      </c>
      <c r="I36" s="114"/>
      <c r="J36" s="114"/>
      <c r="K36" s="114" t="s">
        <v>68</v>
      </c>
      <c r="L36" s="114"/>
      <c r="M36" s="114"/>
      <c r="N36" s="114" t="s">
        <v>69</v>
      </c>
      <c r="O36" s="114"/>
      <c r="P36" s="114"/>
      <c r="Q36" s="119" t="s">
        <v>70</v>
      </c>
      <c r="R36" s="119"/>
      <c r="S36" s="119"/>
    </row>
    <row r="37" spans="1:19" x14ac:dyDescent="0.25">
      <c r="B37" s="123"/>
      <c r="C37" s="109" t="s">
        <v>9</v>
      </c>
      <c r="D37" s="109" t="s">
        <v>10</v>
      </c>
      <c r="E37" s="106" t="s">
        <v>0</v>
      </c>
      <c r="F37" s="106" t="s">
        <v>1</v>
      </c>
      <c r="G37" s="106" t="s">
        <v>3</v>
      </c>
      <c r="H37" s="106" t="s">
        <v>0</v>
      </c>
      <c r="I37" s="106" t="s">
        <v>1</v>
      </c>
      <c r="J37" s="106" t="s">
        <v>3</v>
      </c>
      <c r="K37" s="106" t="s">
        <v>13</v>
      </c>
      <c r="L37" s="106" t="s">
        <v>12</v>
      </c>
      <c r="M37" s="106" t="s">
        <v>11</v>
      </c>
      <c r="N37" s="106" t="s">
        <v>13</v>
      </c>
      <c r="O37" s="106" t="s">
        <v>12</v>
      </c>
      <c r="P37" s="106" t="s">
        <v>11</v>
      </c>
      <c r="Q37" s="108" t="s">
        <v>0</v>
      </c>
      <c r="R37" s="108" t="s">
        <v>1</v>
      </c>
      <c r="S37" s="108" t="s">
        <v>3</v>
      </c>
    </row>
    <row r="38" spans="1:19" ht="39.75" customHeight="1" x14ac:dyDescent="0.25">
      <c r="B38" s="24" t="s">
        <v>362</v>
      </c>
      <c r="C38" s="24">
        <v>11803</v>
      </c>
      <c r="D38" s="24"/>
      <c r="E38" s="25"/>
      <c r="F38" s="25"/>
      <c r="G38" s="25"/>
      <c r="H38" s="25">
        <v>240892</v>
      </c>
      <c r="I38" s="25">
        <v>20572</v>
      </c>
      <c r="J38" s="25">
        <v>-11803</v>
      </c>
      <c r="K38" s="106">
        <f>C38+E38+H38</f>
        <v>252695</v>
      </c>
      <c r="L38" s="106">
        <f>C38+F38+I38</f>
        <v>32375</v>
      </c>
      <c r="M38" s="106">
        <f>C38+G38+J38</f>
        <v>0</v>
      </c>
      <c r="N38" s="25"/>
      <c r="O38" s="25"/>
      <c r="P38" s="25"/>
      <c r="Q38" s="108">
        <f>K38+N38</f>
        <v>252695</v>
      </c>
      <c r="R38" s="108">
        <f>L38+O38</f>
        <v>32375</v>
      </c>
      <c r="S38" s="108">
        <f>M38+P38</f>
        <v>0</v>
      </c>
    </row>
    <row r="39" spans="1:19" x14ac:dyDescent="0.25">
      <c r="B39" s="24"/>
      <c r="C39" s="24"/>
      <c r="D39" s="24"/>
      <c r="E39" s="25"/>
      <c r="F39" s="25"/>
      <c r="G39" s="25"/>
      <c r="H39" s="25"/>
      <c r="I39" s="25"/>
      <c r="J39" s="25"/>
      <c r="K39" s="106">
        <f t="shared" ref="K39:M41" si="0">C39+E39+H39</f>
        <v>0</v>
      </c>
      <c r="L39" s="106">
        <f t="shared" si="0"/>
        <v>0</v>
      </c>
      <c r="M39" s="106">
        <f t="shared" si="0"/>
        <v>0</v>
      </c>
      <c r="N39" s="25"/>
      <c r="O39" s="25"/>
      <c r="P39" s="25"/>
      <c r="Q39" s="108">
        <f t="shared" ref="Q39:S41" si="1">K39+N39</f>
        <v>0</v>
      </c>
      <c r="R39" s="108">
        <f t="shared" si="1"/>
        <v>0</v>
      </c>
      <c r="S39" s="108">
        <f t="shared" si="1"/>
        <v>0</v>
      </c>
    </row>
    <row r="40" spans="1:19" x14ac:dyDescent="0.25">
      <c r="B40" s="24"/>
      <c r="C40" s="24"/>
      <c r="D40" s="24"/>
      <c r="E40" s="25"/>
      <c r="F40" s="25"/>
      <c r="G40" s="25"/>
      <c r="H40" s="25"/>
      <c r="I40" s="25"/>
      <c r="J40" s="25"/>
      <c r="K40" s="106">
        <f t="shared" si="0"/>
        <v>0</v>
      </c>
      <c r="L40" s="106">
        <f t="shared" si="0"/>
        <v>0</v>
      </c>
      <c r="M40" s="106">
        <f t="shared" si="0"/>
        <v>0</v>
      </c>
      <c r="N40" s="25"/>
      <c r="O40" s="25"/>
      <c r="P40" s="25"/>
      <c r="Q40" s="108">
        <f t="shared" si="1"/>
        <v>0</v>
      </c>
      <c r="R40" s="108">
        <f t="shared" si="1"/>
        <v>0</v>
      </c>
      <c r="S40" s="108">
        <f t="shared" si="1"/>
        <v>0</v>
      </c>
    </row>
    <row r="41" spans="1:19" x14ac:dyDescent="0.25">
      <c r="B41" s="24"/>
      <c r="C41" s="24"/>
      <c r="D41" s="24"/>
      <c r="E41" s="25"/>
      <c r="F41" s="25"/>
      <c r="G41" s="25"/>
      <c r="H41" s="25"/>
      <c r="I41" s="25"/>
      <c r="J41" s="25"/>
      <c r="K41" s="106">
        <f t="shared" si="0"/>
        <v>0</v>
      </c>
      <c r="L41" s="106">
        <f t="shared" si="0"/>
        <v>0</v>
      </c>
      <c r="M41" s="106">
        <f t="shared" si="0"/>
        <v>0</v>
      </c>
      <c r="N41" s="25"/>
      <c r="O41" s="25"/>
      <c r="P41" s="25"/>
      <c r="Q41" s="108">
        <f t="shared" si="1"/>
        <v>0</v>
      </c>
      <c r="R41" s="108">
        <f t="shared" si="1"/>
        <v>0</v>
      </c>
      <c r="S41" s="108">
        <f t="shared" si="1"/>
        <v>0</v>
      </c>
    </row>
    <row r="42" spans="1:19" ht="28.5" x14ac:dyDescent="0.25">
      <c r="B42" s="17" t="s">
        <v>105</v>
      </c>
      <c r="C42" s="24">
        <v>11803</v>
      </c>
      <c r="D42" s="24"/>
      <c r="E42" s="106">
        <f>SUM(E38:E41)</f>
        <v>0</v>
      </c>
      <c r="F42" s="106">
        <f t="shared" ref="F42:J42" si="2">SUM(F38:F41)</f>
        <v>0</v>
      </c>
      <c r="G42" s="106">
        <f t="shared" si="2"/>
        <v>0</v>
      </c>
      <c r="H42" s="106">
        <f t="shared" si="2"/>
        <v>240892</v>
      </c>
      <c r="I42" s="106">
        <f t="shared" si="2"/>
        <v>20572</v>
      </c>
      <c r="J42" s="106">
        <f t="shared" si="2"/>
        <v>-11803</v>
      </c>
      <c r="K42" s="106">
        <f>C42+E42+H42</f>
        <v>252695</v>
      </c>
      <c r="L42" s="106">
        <f>C42+F42+I42</f>
        <v>32375</v>
      </c>
      <c r="M42" s="106">
        <f>C42+G42+J42</f>
        <v>0</v>
      </c>
      <c r="N42" s="109" t="s">
        <v>2</v>
      </c>
      <c r="O42" s="109" t="s">
        <v>2</v>
      </c>
      <c r="P42" s="109" t="s">
        <v>2</v>
      </c>
      <c r="Q42" s="108" t="s">
        <v>2</v>
      </c>
      <c r="R42" s="108" t="s">
        <v>2</v>
      </c>
      <c r="S42" s="108" t="s">
        <v>2</v>
      </c>
    </row>
    <row r="43" spans="1:19" ht="28.5" x14ac:dyDescent="0.25">
      <c r="B43" s="17" t="s">
        <v>106</v>
      </c>
      <c r="C43" s="24"/>
      <c r="D43" s="24"/>
      <c r="E43" s="106" t="s">
        <v>40</v>
      </c>
      <c r="F43" s="106" t="s">
        <v>40</v>
      </c>
      <c r="G43" s="106" t="s">
        <v>40</v>
      </c>
      <c r="H43" s="106" t="s">
        <v>40</v>
      </c>
      <c r="I43" s="106" t="s">
        <v>40</v>
      </c>
      <c r="J43" s="106" t="s">
        <v>40</v>
      </c>
      <c r="K43" s="106">
        <f>C43</f>
        <v>0</v>
      </c>
      <c r="L43" s="106">
        <f>C43</f>
        <v>0</v>
      </c>
      <c r="M43" s="106">
        <f>C43</f>
        <v>0</v>
      </c>
      <c r="N43" s="109" t="s">
        <v>2</v>
      </c>
      <c r="O43" s="109" t="s">
        <v>2</v>
      </c>
      <c r="P43" s="109" t="s">
        <v>2</v>
      </c>
      <c r="Q43" s="108" t="s">
        <v>2</v>
      </c>
      <c r="R43" s="108" t="s">
        <v>2</v>
      </c>
      <c r="S43" s="108" t="s">
        <v>2</v>
      </c>
    </row>
    <row r="44" spans="1:19" x14ac:dyDescent="0.25">
      <c r="B44" s="17" t="s">
        <v>107</v>
      </c>
      <c r="C44" s="106">
        <f>SUM(C38:C41)</f>
        <v>11803</v>
      </c>
      <c r="D44" s="106">
        <f>SUM(D38:D41)</f>
        <v>0</v>
      </c>
      <c r="E44" s="106">
        <f>E42</f>
        <v>0</v>
      </c>
      <c r="F44" s="106">
        <f t="shared" ref="F44:J44" si="3">F42</f>
        <v>0</v>
      </c>
      <c r="G44" s="106">
        <f t="shared" si="3"/>
        <v>0</v>
      </c>
      <c r="H44" s="106">
        <f t="shared" si="3"/>
        <v>240892</v>
      </c>
      <c r="I44" s="106">
        <f t="shared" si="3"/>
        <v>20572</v>
      </c>
      <c r="J44" s="106">
        <f t="shared" si="3"/>
        <v>-11803</v>
      </c>
      <c r="K44" s="109">
        <f>K42+K43</f>
        <v>252695</v>
      </c>
      <c r="L44" s="109">
        <f t="shared" ref="L44:M44" si="4">L42+L43</f>
        <v>32375</v>
      </c>
      <c r="M44" s="109">
        <f t="shared" si="4"/>
        <v>0</v>
      </c>
      <c r="N44" s="109">
        <f>SUM(N38:N41)</f>
        <v>0</v>
      </c>
      <c r="O44" s="109">
        <f t="shared" ref="O44:P44" si="5">SUM(O38:O41)</f>
        <v>0</v>
      </c>
      <c r="P44" s="109">
        <f t="shared" si="5"/>
        <v>0</v>
      </c>
      <c r="Q44" s="108">
        <f>K44+N44</f>
        <v>252695</v>
      </c>
      <c r="R44" s="108">
        <f>L44+O44</f>
        <v>32375</v>
      </c>
      <c r="S44" s="108">
        <f>M44+P44</f>
        <v>0</v>
      </c>
    </row>
  </sheetData>
  <mergeCells count="13">
    <mergeCell ref="Q36:S36"/>
    <mergeCell ref="B32:E32"/>
    <mergeCell ref="B36:B37"/>
    <mergeCell ref="E36:G36"/>
    <mergeCell ref="H36:J36"/>
    <mergeCell ref="K36:M36"/>
    <mergeCell ref="N36:P36"/>
    <mergeCell ref="K17:K18"/>
    <mergeCell ref="B17:B18"/>
    <mergeCell ref="C17:C18"/>
    <mergeCell ref="D17:D18"/>
    <mergeCell ref="E17:E18"/>
    <mergeCell ref="F17:J17"/>
  </mergeCells>
  <dataValidations count="4">
    <dataValidation showInputMessage="1" showErrorMessage="1" sqref="E19:E22"/>
    <dataValidation type="list" allowBlank="1" showInputMessage="1" showErrorMessage="1" sqref="D19:D22">
      <formula1>$V$2:$V$3</formula1>
    </dataValidation>
    <dataValidation type="list" allowBlank="1" showInputMessage="1" showErrorMessage="1" sqref="B13">
      <formula1>$U$2:$U$4</formula1>
    </dataValidation>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3249" r:id="rId3"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53250" r:id="rId4"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53251" r:id="rId5"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53252" r:id="rId6"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zoomScaleNormal="100" workbookViewId="0">
      <selection activeCell="F10" sqref="F10"/>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3" width="11.85546875"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1149</v>
      </c>
      <c r="E5" s="30" t="s">
        <v>51</v>
      </c>
      <c r="F5" s="22"/>
      <c r="H5" s="2"/>
      <c r="I5" s="2"/>
      <c r="J5" s="2"/>
    </row>
    <row r="6" spans="1:23" ht="95.25" customHeight="1" x14ac:dyDescent="0.25">
      <c r="B6" s="30" t="s">
        <v>48</v>
      </c>
      <c r="C6" s="80" t="s">
        <v>290</v>
      </c>
      <c r="E6" s="30" t="s">
        <v>52</v>
      </c>
      <c r="F6" s="22"/>
      <c r="H6" s="2"/>
      <c r="I6" s="2"/>
      <c r="J6" s="2"/>
    </row>
    <row r="7" spans="1:23" ht="18" customHeight="1" x14ac:dyDescent="0.25">
      <c r="B7" s="30" t="s">
        <v>49</v>
      </c>
      <c r="C7" s="22">
        <v>11001</v>
      </c>
      <c r="H7" s="2"/>
      <c r="I7" s="2"/>
      <c r="J7" s="2"/>
    </row>
    <row r="8" spans="1:23" ht="18" customHeight="1" x14ac:dyDescent="0.25">
      <c r="B8" s="30" t="s">
        <v>50</v>
      </c>
      <c r="C8" s="22" t="s">
        <v>291</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17.25" x14ac:dyDescent="0.3">
      <c r="B13" s="23"/>
      <c r="C13" s="23"/>
      <c r="D13" s="23"/>
      <c r="E13" s="23"/>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72" t="s">
        <v>25</v>
      </c>
      <c r="G18" s="72" t="s">
        <v>26</v>
      </c>
      <c r="H18" s="72" t="s">
        <v>0</v>
      </c>
      <c r="I18" s="72" t="s">
        <v>1</v>
      </c>
      <c r="J18" s="72" t="s">
        <v>3</v>
      </c>
      <c r="K18" s="124"/>
    </row>
    <row r="19" spans="1:11" ht="15" customHeight="1" x14ac:dyDescent="0.25">
      <c r="B19" s="23" t="s">
        <v>293</v>
      </c>
      <c r="C19" s="23" t="s">
        <v>296</v>
      </c>
      <c r="D19" s="23" t="s">
        <v>21</v>
      </c>
      <c r="E19" s="23"/>
      <c r="F19" s="23">
        <v>73</v>
      </c>
      <c r="G19" s="99">
        <v>68</v>
      </c>
      <c r="H19" s="23">
        <v>68</v>
      </c>
      <c r="I19" s="23">
        <v>68</v>
      </c>
      <c r="J19" s="23">
        <v>68</v>
      </c>
      <c r="K19" s="23"/>
    </row>
    <row r="20" spans="1:11" ht="40.5" x14ac:dyDescent="0.25">
      <c r="B20" s="85" t="s">
        <v>294</v>
      </c>
      <c r="C20" s="23" t="s">
        <v>152</v>
      </c>
      <c r="D20" s="23" t="s">
        <v>18</v>
      </c>
      <c r="E20" s="85" t="s">
        <v>297</v>
      </c>
      <c r="F20" s="23">
        <v>2260</v>
      </c>
      <c r="G20" s="23">
        <v>2260</v>
      </c>
      <c r="H20" s="23">
        <v>2260</v>
      </c>
      <c r="I20" s="23">
        <v>2260</v>
      </c>
      <c r="J20" s="23">
        <v>2260</v>
      </c>
      <c r="K20" s="23"/>
    </row>
    <row r="21" spans="1:11" ht="40.5" x14ac:dyDescent="0.25">
      <c r="B21" s="85" t="s">
        <v>295</v>
      </c>
      <c r="C21" s="23" t="s">
        <v>152</v>
      </c>
      <c r="D21" s="23" t="s">
        <v>18</v>
      </c>
      <c r="E21" s="85" t="s">
        <v>297</v>
      </c>
      <c r="F21" s="23">
        <v>2250</v>
      </c>
      <c r="G21" s="23">
        <v>2250</v>
      </c>
      <c r="H21" s="23">
        <v>2250</v>
      </c>
      <c r="I21" s="23">
        <v>2250</v>
      </c>
      <c r="J21" s="23">
        <v>2250</v>
      </c>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71" t="s">
        <v>64</v>
      </c>
      <c r="D36" s="71" t="s">
        <v>65</v>
      </c>
      <c r="E36" s="114" t="s">
        <v>66</v>
      </c>
      <c r="F36" s="114"/>
      <c r="G36" s="114"/>
      <c r="H36" s="114" t="s">
        <v>67</v>
      </c>
      <c r="I36" s="114"/>
      <c r="J36" s="114"/>
      <c r="K36" s="114" t="s">
        <v>68</v>
      </c>
      <c r="L36" s="114"/>
      <c r="M36" s="114"/>
      <c r="N36" s="114" t="s">
        <v>69</v>
      </c>
      <c r="O36" s="114"/>
      <c r="P36" s="114"/>
      <c r="Q36" s="119" t="s">
        <v>70</v>
      </c>
      <c r="R36" s="119"/>
      <c r="S36" s="119"/>
    </row>
    <row r="37" spans="1:19" x14ac:dyDescent="0.25">
      <c r="B37" s="123"/>
      <c r="C37" s="71" t="s">
        <v>9</v>
      </c>
      <c r="D37" s="71" t="s">
        <v>10</v>
      </c>
      <c r="E37" s="69" t="s">
        <v>0</v>
      </c>
      <c r="F37" s="69" t="s">
        <v>1</v>
      </c>
      <c r="G37" s="69" t="s">
        <v>3</v>
      </c>
      <c r="H37" s="69" t="s">
        <v>0</v>
      </c>
      <c r="I37" s="69" t="s">
        <v>1</v>
      </c>
      <c r="J37" s="69" t="s">
        <v>3</v>
      </c>
      <c r="K37" s="69" t="s">
        <v>13</v>
      </c>
      <c r="L37" s="69" t="s">
        <v>12</v>
      </c>
      <c r="M37" s="69" t="s">
        <v>11</v>
      </c>
      <c r="N37" s="69" t="s">
        <v>13</v>
      </c>
      <c r="O37" s="69" t="s">
        <v>12</v>
      </c>
      <c r="P37" s="69" t="s">
        <v>11</v>
      </c>
      <c r="Q37" s="70" t="s">
        <v>0</v>
      </c>
      <c r="R37" s="70" t="s">
        <v>1</v>
      </c>
      <c r="S37" s="70" t="s">
        <v>3</v>
      </c>
    </row>
    <row r="38" spans="1:19" ht="40.5" x14ac:dyDescent="0.25">
      <c r="B38" s="24" t="s">
        <v>243</v>
      </c>
      <c r="C38" s="24">
        <v>197652</v>
      </c>
      <c r="D38" s="24">
        <v>197652</v>
      </c>
      <c r="E38" s="25"/>
      <c r="F38" s="25"/>
      <c r="G38" s="25"/>
      <c r="H38" s="25"/>
      <c r="I38" s="25"/>
      <c r="J38" s="25"/>
      <c r="K38" s="69">
        <f>C38+E38+H38</f>
        <v>197652</v>
      </c>
      <c r="L38" s="69">
        <f>C38+F38+I38</f>
        <v>197652</v>
      </c>
      <c r="M38" s="69">
        <f>C38+G38+J38</f>
        <v>197652</v>
      </c>
      <c r="N38" s="25"/>
      <c r="O38" s="25"/>
      <c r="P38" s="25"/>
      <c r="Q38" s="70">
        <f>K38+N38</f>
        <v>197652</v>
      </c>
      <c r="R38" s="70">
        <f>L38+O38</f>
        <v>197652</v>
      </c>
      <c r="S38" s="70">
        <f>M38+P38</f>
        <v>197652</v>
      </c>
    </row>
    <row r="39" spans="1:19" x14ac:dyDescent="0.25">
      <c r="B39" s="24"/>
      <c r="C39" s="24"/>
      <c r="D39" s="24"/>
      <c r="E39" s="25"/>
      <c r="F39" s="25"/>
      <c r="G39" s="25"/>
      <c r="H39" s="25"/>
      <c r="I39" s="25"/>
      <c r="J39" s="25"/>
      <c r="K39" s="69">
        <f t="shared" ref="K39:M41" si="0">C39+E39+H39</f>
        <v>0</v>
      </c>
      <c r="L39" s="69">
        <f t="shared" si="0"/>
        <v>0</v>
      </c>
      <c r="M39" s="69">
        <f t="shared" si="0"/>
        <v>0</v>
      </c>
      <c r="N39" s="25"/>
      <c r="O39" s="25"/>
      <c r="P39" s="25"/>
      <c r="Q39" s="70">
        <f t="shared" ref="Q39:S41" si="1">K39+N39</f>
        <v>0</v>
      </c>
      <c r="R39" s="70">
        <f t="shared" si="1"/>
        <v>0</v>
      </c>
      <c r="S39" s="70">
        <f t="shared" si="1"/>
        <v>0</v>
      </c>
    </row>
    <row r="40" spans="1:19" x14ac:dyDescent="0.25">
      <c r="B40" s="24"/>
      <c r="C40" s="24"/>
      <c r="D40" s="24"/>
      <c r="E40" s="25"/>
      <c r="F40" s="25"/>
      <c r="G40" s="25"/>
      <c r="H40" s="25"/>
      <c r="I40" s="25"/>
      <c r="J40" s="25"/>
      <c r="K40" s="69">
        <f t="shared" si="0"/>
        <v>0</v>
      </c>
      <c r="L40" s="69">
        <f t="shared" si="0"/>
        <v>0</v>
      </c>
      <c r="M40" s="69">
        <f t="shared" si="0"/>
        <v>0</v>
      </c>
      <c r="N40" s="25"/>
      <c r="O40" s="25"/>
      <c r="P40" s="25"/>
      <c r="Q40" s="70">
        <f t="shared" si="1"/>
        <v>0</v>
      </c>
      <c r="R40" s="70">
        <f t="shared" si="1"/>
        <v>0</v>
      </c>
      <c r="S40" s="70">
        <f t="shared" si="1"/>
        <v>0</v>
      </c>
    </row>
    <row r="41" spans="1:19" x14ac:dyDescent="0.25">
      <c r="B41" s="24"/>
      <c r="C41" s="24"/>
      <c r="D41" s="24"/>
      <c r="E41" s="25"/>
      <c r="F41" s="25"/>
      <c r="G41" s="25"/>
      <c r="H41" s="25"/>
      <c r="I41" s="25"/>
      <c r="J41" s="25"/>
      <c r="K41" s="69">
        <f t="shared" si="0"/>
        <v>0</v>
      </c>
      <c r="L41" s="69">
        <f t="shared" si="0"/>
        <v>0</v>
      </c>
      <c r="M41" s="69">
        <f t="shared" si="0"/>
        <v>0</v>
      </c>
      <c r="N41" s="25"/>
      <c r="O41" s="25"/>
      <c r="P41" s="25"/>
      <c r="Q41" s="70">
        <f t="shared" si="1"/>
        <v>0</v>
      </c>
      <c r="R41" s="70">
        <f t="shared" si="1"/>
        <v>0</v>
      </c>
      <c r="S41" s="70">
        <f t="shared" si="1"/>
        <v>0</v>
      </c>
    </row>
    <row r="42" spans="1:19" ht="28.5" x14ac:dyDescent="0.25">
      <c r="B42" s="17" t="s">
        <v>105</v>
      </c>
      <c r="C42" s="24"/>
      <c r="D42" s="24"/>
      <c r="E42" s="69">
        <f>SUM(E38:E41)</f>
        <v>0</v>
      </c>
      <c r="F42" s="69">
        <f t="shared" ref="F42:J42" si="2">SUM(F38:F41)</f>
        <v>0</v>
      </c>
      <c r="G42" s="69">
        <f t="shared" si="2"/>
        <v>0</v>
      </c>
      <c r="H42" s="69">
        <f t="shared" si="2"/>
        <v>0</v>
      </c>
      <c r="I42" s="69">
        <f t="shared" si="2"/>
        <v>0</v>
      </c>
      <c r="J42" s="69">
        <f t="shared" si="2"/>
        <v>0</v>
      </c>
      <c r="K42" s="69">
        <f>C42+E42+H42</f>
        <v>0</v>
      </c>
      <c r="L42" s="69">
        <f>C42+F42+I42</f>
        <v>0</v>
      </c>
      <c r="M42" s="69">
        <f>C42+G42+J42</f>
        <v>0</v>
      </c>
      <c r="N42" s="71" t="s">
        <v>2</v>
      </c>
      <c r="O42" s="71" t="s">
        <v>2</v>
      </c>
      <c r="P42" s="71" t="s">
        <v>2</v>
      </c>
      <c r="Q42" s="70" t="s">
        <v>2</v>
      </c>
      <c r="R42" s="70" t="s">
        <v>2</v>
      </c>
      <c r="S42" s="70" t="s">
        <v>2</v>
      </c>
    </row>
    <row r="43" spans="1:19" ht="28.5" x14ac:dyDescent="0.25">
      <c r="B43" s="17" t="s">
        <v>106</v>
      </c>
      <c r="C43" s="24">
        <v>197652</v>
      </c>
      <c r="D43" s="24">
        <v>197652</v>
      </c>
      <c r="E43" s="69" t="s">
        <v>40</v>
      </c>
      <c r="F43" s="69" t="s">
        <v>40</v>
      </c>
      <c r="G43" s="69" t="s">
        <v>40</v>
      </c>
      <c r="H43" s="69" t="s">
        <v>40</v>
      </c>
      <c r="I43" s="69" t="s">
        <v>40</v>
      </c>
      <c r="J43" s="69" t="s">
        <v>40</v>
      </c>
      <c r="K43" s="69">
        <f>C43</f>
        <v>197652</v>
      </c>
      <c r="L43" s="69">
        <f>C43</f>
        <v>197652</v>
      </c>
      <c r="M43" s="69">
        <f>C43</f>
        <v>197652</v>
      </c>
      <c r="N43" s="71" t="s">
        <v>2</v>
      </c>
      <c r="O43" s="71" t="s">
        <v>2</v>
      </c>
      <c r="P43" s="71" t="s">
        <v>2</v>
      </c>
      <c r="Q43" s="70" t="s">
        <v>2</v>
      </c>
      <c r="R43" s="70" t="s">
        <v>2</v>
      </c>
      <c r="S43" s="70" t="s">
        <v>2</v>
      </c>
    </row>
    <row r="44" spans="1:19" x14ac:dyDescent="0.25">
      <c r="B44" s="17" t="s">
        <v>107</v>
      </c>
      <c r="C44" s="69">
        <f>SUM(C38:C41)</f>
        <v>197652</v>
      </c>
      <c r="D44" s="69">
        <f>SUM(D38:D41)</f>
        <v>197652</v>
      </c>
      <c r="E44" s="69">
        <f>E42</f>
        <v>0</v>
      </c>
      <c r="F44" s="69">
        <f t="shared" ref="F44:J44" si="3">F42</f>
        <v>0</v>
      </c>
      <c r="G44" s="69">
        <f t="shared" si="3"/>
        <v>0</v>
      </c>
      <c r="H44" s="69">
        <f t="shared" si="3"/>
        <v>0</v>
      </c>
      <c r="I44" s="69">
        <f t="shared" si="3"/>
        <v>0</v>
      </c>
      <c r="J44" s="69">
        <f t="shared" si="3"/>
        <v>0</v>
      </c>
      <c r="K44" s="71">
        <f>K42+K43</f>
        <v>197652</v>
      </c>
      <c r="L44" s="71">
        <f t="shared" ref="L44:M44" si="4">L42+L43</f>
        <v>197652</v>
      </c>
      <c r="M44" s="71">
        <f t="shared" si="4"/>
        <v>197652</v>
      </c>
      <c r="N44" s="71">
        <f>SUM(N38:N41)</f>
        <v>0</v>
      </c>
      <c r="O44" s="71">
        <f t="shared" ref="O44:P44" si="5">SUM(O38:O41)</f>
        <v>0</v>
      </c>
      <c r="P44" s="71">
        <f t="shared" si="5"/>
        <v>0</v>
      </c>
      <c r="Q44" s="70">
        <f>K44+N44</f>
        <v>197652</v>
      </c>
      <c r="R44" s="70">
        <f>L44+O44</f>
        <v>197652</v>
      </c>
      <c r="S44" s="70">
        <f>M44+P44</f>
        <v>197652</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type="whole" operator="lessThan" allowBlank="1" showInputMessage="1" showErrorMessage="1" sqref="N38:P41">
      <formula1>0</formula1>
    </dataValidation>
    <dataValidation type="list" allowBlank="1" showInputMessage="1" showErrorMessage="1" sqref="B13">
      <formula1>$U$2:$U$4</formula1>
    </dataValidation>
    <dataValidation type="list" allowBlank="1" showInputMessage="1" showErrorMessage="1" sqref="D19:D22">
      <formula1>$V$2:$V$3</formula1>
    </dataValidation>
    <dataValidation showInputMessage="1" showErrorMessage="1" sqref="E19:E22"/>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zoomScaleNormal="100" workbookViewId="0">
      <selection activeCell="E8" sqref="E8"/>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13" customWidth="1"/>
    <col min="13" max="13" width="10.85546875"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1149</v>
      </c>
      <c r="E5" s="30" t="s">
        <v>51</v>
      </c>
      <c r="F5" s="22"/>
      <c r="H5" s="2"/>
      <c r="I5" s="2"/>
      <c r="J5" s="2"/>
    </row>
    <row r="6" spans="1:23" ht="87" customHeight="1" x14ac:dyDescent="0.25">
      <c r="B6" s="30" t="s">
        <v>48</v>
      </c>
      <c r="C6" s="80" t="s">
        <v>290</v>
      </c>
      <c r="E6" s="30" t="s">
        <v>52</v>
      </c>
      <c r="F6" s="22" t="s">
        <v>177</v>
      </c>
      <c r="H6" s="2"/>
      <c r="I6" s="2"/>
      <c r="J6" s="2"/>
    </row>
    <row r="7" spans="1:23" ht="18" customHeight="1" x14ac:dyDescent="0.25">
      <c r="B7" s="30" t="s">
        <v>49</v>
      </c>
      <c r="C7" s="22">
        <v>11002</v>
      </c>
      <c r="H7" s="2"/>
      <c r="I7" s="2"/>
      <c r="J7" s="2"/>
    </row>
    <row r="8" spans="1:23" ht="117.75" customHeight="1" x14ac:dyDescent="0.25">
      <c r="B8" s="30" t="s">
        <v>50</v>
      </c>
      <c r="C8" s="80" t="s">
        <v>322</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189.75" x14ac:dyDescent="0.3">
      <c r="B13" s="23" t="s">
        <v>17</v>
      </c>
      <c r="C13" s="85" t="s">
        <v>323</v>
      </c>
      <c r="D13" s="83" t="s">
        <v>324</v>
      </c>
      <c r="E13" s="83" t="s">
        <v>325</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72" t="s">
        <v>25</v>
      </c>
      <c r="G18" s="72" t="s">
        <v>26</v>
      </c>
      <c r="H18" s="72" t="s">
        <v>0</v>
      </c>
      <c r="I18" s="72" t="s">
        <v>1</v>
      </c>
      <c r="J18" s="72" t="s">
        <v>3</v>
      </c>
      <c r="K18" s="124"/>
    </row>
    <row r="19" spans="1:11" ht="15" customHeight="1" x14ac:dyDescent="0.25">
      <c r="B19" s="85" t="s">
        <v>326</v>
      </c>
      <c r="C19" s="23" t="s">
        <v>327</v>
      </c>
      <c r="D19" s="23" t="s">
        <v>21</v>
      </c>
      <c r="E19" s="23"/>
      <c r="F19" s="23">
        <v>362</v>
      </c>
      <c r="G19" s="23">
        <v>320</v>
      </c>
      <c r="H19" s="23">
        <v>327</v>
      </c>
      <c r="I19" s="23">
        <v>327</v>
      </c>
      <c r="J19" s="23">
        <v>327</v>
      </c>
      <c r="K19" s="23"/>
    </row>
    <row r="20" spans="1:11" ht="27" x14ac:dyDescent="0.25">
      <c r="B20" s="85" t="s">
        <v>328</v>
      </c>
      <c r="C20" s="23" t="s">
        <v>327</v>
      </c>
      <c r="D20" s="23" t="s">
        <v>21</v>
      </c>
      <c r="E20" s="23"/>
      <c r="F20" s="23">
        <v>550</v>
      </c>
      <c r="G20" s="23">
        <v>175</v>
      </c>
      <c r="H20" s="23">
        <v>257</v>
      </c>
      <c r="I20" s="23">
        <v>257</v>
      </c>
      <c r="J20" s="23">
        <v>257</v>
      </c>
      <c r="K20" s="23"/>
    </row>
    <row r="21" spans="1:11" ht="39.75" customHeight="1" x14ac:dyDescent="0.25">
      <c r="B21" s="85" t="s">
        <v>329</v>
      </c>
      <c r="C21" s="23" t="s">
        <v>327</v>
      </c>
      <c r="D21" s="23" t="s">
        <v>21</v>
      </c>
      <c r="E21" s="23"/>
      <c r="F21" s="23">
        <v>150</v>
      </c>
      <c r="G21" s="23">
        <v>150</v>
      </c>
      <c r="H21" s="23">
        <v>250</v>
      </c>
      <c r="I21" s="23">
        <v>250</v>
      </c>
      <c r="J21" s="23">
        <v>250</v>
      </c>
      <c r="K21" s="23"/>
    </row>
    <row r="22" spans="1:11" ht="37.5" customHeight="1" x14ac:dyDescent="0.25">
      <c r="B22" s="85" t="s">
        <v>330</v>
      </c>
      <c r="C22" s="23" t="s">
        <v>152</v>
      </c>
      <c r="D22" s="23" t="s">
        <v>18</v>
      </c>
      <c r="E22" s="23"/>
      <c r="F22" s="23">
        <v>234891</v>
      </c>
      <c r="G22" s="23">
        <v>382380</v>
      </c>
      <c r="H22" s="23">
        <v>306877</v>
      </c>
      <c r="I22" s="23">
        <v>306877</v>
      </c>
      <c r="J22" s="23">
        <v>306877</v>
      </c>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71" t="s">
        <v>64</v>
      </c>
      <c r="D36" s="71" t="s">
        <v>65</v>
      </c>
      <c r="E36" s="114" t="s">
        <v>66</v>
      </c>
      <c r="F36" s="114"/>
      <c r="G36" s="114"/>
      <c r="H36" s="114" t="s">
        <v>67</v>
      </c>
      <c r="I36" s="114"/>
      <c r="J36" s="114"/>
      <c r="K36" s="114" t="s">
        <v>68</v>
      </c>
      <c r="L36" s="114"/>
      <c r="M36" s="114"/>
      <c r="N36" s="114" t="s">
        <v>69</v>
      </c>
      <c r="O36" s="114"/>
      <c r="P36" s="114"/>
      <c r="Q36" s="119" t="s">
        <v>70</v>
      </c>
      <c r="R36" s="119"/>
      <c r="S36" s="119"/>
    </row>
    <row r="37" spans="1:19" x14ac:dyDescent="0.25">
      <c r="B37" s="123"/>
      <c r="C37" s="71" t="s">
        <v>9</v>
      </c>
      <c r="D37" s="71" t="s">
        <v>10</v>
      </c>
      <c r="E37" s="69" t="s">
        <v>0</v>
      </c>
      <c r="F37" s="69" t="s">
        <v>1</v>
      </c>
      <c r="G37" s="69" t="s">
        <v>3</v>
      </c>
      <c r="H37" s="69" t="s">
        <v>0</v>
      </c>
      <c r="I37" s="69" t="s">
        <v>1</v>
      </c>
      <c r="J37" s="69" t="s">
        <v>3</v>
      </c>
      <c r="K37" s="69" t="s">
        <v>13</v>
      </c>
      <c r="L37" s="69" t="s">
        <v>12</v>
      </c>
      <c r="M37" s="69" t="s">
        <v>11</v>
      </c>
      <c r="N37" s="69" t="s">
        <v>13</v>
      </c>
      <c r="O37" s="69" t="s">
        <v>12</v>
      </c>
      <c r="P37" s="69" t="s">
        <v>11</v>
      </c>
      <c r="Q37" s="70" t="s">
        <v>0</v>
      </c>
      <c r="R37" s="70" t="s">
        <v>1</v>
      </c>
      <c r="S37" s="70" t="s">
        <v>3</v>
      </c>
    </row>
    <row r="38" spans="1:19" ht="40.5" x14ac:dyDescent="0.25">
      <c r="B38" s="24" t="s">
        <v>243</v>
      </c>
      <c r="C38" s="24">
        <v>249453.7</v>
      </c>
      <c r="D38" s="24">
        <v>237537.7</v>
      </c>
      <c r="E38" s="25">
        <v>73994.599999999977</v>
      </c>
      <c r="F38" s="25">
        <v>73994.599999999977</v>
      </c>
      <c r="G38" s="25">
        <v>73994.599999999977</v>
      </c>
      <c r="H38" s="25"/>
      <c r="I38" s="25"/>
      <c r="J38" s="25"/>
      <c r="K38" s="69">
        <f>C38+E38+H38</f>
        <v>323448.3</v>
      </c>
      <c r="L38" s="69">
        <f>C38+F38+I38</f>
        <v>323448.3</v>
      </c>
      <c r="M38" s="69">
        <f>C38+G38+J38</f>
        <v>323448.3</v>
      </c>
      <c r="N38" s="25"/>
      <c r="O38" s="25"/>
      <c r="P38" s="25"/>
      <c r="Q38" s="70">
        <f>K38+N38</f>
        <v>323448.3</v>
      </c>
      <c r="R38" s="70">
        <f>L38+O38</f>
        <v>323448.3</v>
      </c>
      <c r="S38" s="70">
        <f>M38+P38</f>
        <v>323448.3</v>
      </c>
    </row>
    <row r="39" spans="1:19" x14ac:dyDescent="0.25">
      <c r="B39" s="24"/>
      <c r="C39" s="24"/>
      <c r="D39" s="24"/>
      <c r="E39" s="25"/>
      <c r="F39" s="25"/>
      <c r="G39" s="25"/>
      <c r="H39" s="25"/>
      <c r="I39" s="25"/>
      <c r="J39" s="25"/>
      <c r="K39" s="69">
        <f t="shared" ref="K39:M41" si="0">C39+E39+H39</f>
        <v>0</v>
      </c>
      <c r="L39" s="69">
        <f t="shared" si="0"/>
        <v>0</v>
      </c>
      <c r="M39" s="69">
        <f t="shared" si="0"/>
        <v>0</v>
      </c>
      <c r="N39" s="25"/>
      <c r="O39" s="25"/>
      <c r="P39" s="25"/>
      <c r="Q39" s="70">
        <f t="shared" ref="Q39:S41" si="1">K39+N39</f>
        <v>0</v>
      </c>
      <c r="R39" s="70">
        <f t="shared" si="1"/>
        <v>0</v>
      </c>
      <c r="S39" s="70">
        <f t="shared" si="1"/>
        <v>0</v>
      </c>
    </row>
    <row r="40" spans="1:19" x14ac:dyDescent="0.25">
      <c r="B40" s="24"/>
      <c r="C40" s="24"/>
      <c r="D40" s="24"/>
      <c r="E40" s="25"/>
      <c r="F40" s="25"/>
      <c r="G40" s="25"/>
      <c r="H40" s="25"/>
      <c r="I40" s="25"/>
      <c r="J40" s="25"/>
      <c r="K40" s="69">
        <f t="shared" si="0"/>
        <v>0</v>
      </c>
      <c r="L40" s="69">
        <f t="shared" si="0"/>
        <v>0</v>
      </c>
      <c r="M40" s="69">
        <f t="shared" si="0"/>
        <v>0</v>
      </c>
      <c r="N40" s="25"/>
      <c r="O40" s="25"/>
      <c r="P40" s="25"/>
      <c r="Q40" s="70">
        <f t="shared" si="1"/>
        <v>0</v>
      </c>
      <c r="R40" s="70">
        <f t="shared" si="1"/>
        <v>0</v>
      </c>
      <c r="S40" s="70">
        <f t="shared" si="1"/>
        <v>0</v>
      </c>
    </row>
    <row r="41" spans="1:19" x14ac:dyDescent="0.25">
      <c r="B41" s="24"/>
      <c r="C41" s="24"/>
      <c r="D41" s="24"/>
      <c r="E41" s="25"/>
      <c r="F41" s="25"/>
      <c r="G41" s="25"/>
      <c r="H41" s="25"/>
      <c r="I41" s="25"/>
      <c r="J41" s="25"/>
      <c r="K41" s="69">
        <f t="shared" si="0"/>
        <v>0</v>
      </c>
      <c r="L41" s="69">
        <f t="shared" si="0"/>
        <v>0</v>
      </c>
      <c r="M41" s="69">
        <f t="shared" si="0"/>
        <v>0</v>
      </c>
      <c r="N41" s="25"/>
      <c r="O41" s="25"/>
      <c r="P41" s="25"/>
      <c r="Q41" s="70">
        <f t="shared" si="1"/>
        <v>0</v>
      </c>
      <c r="R41" s="70">
        <f t="shared" si="1"/>
        <v>0</v>
      </c>
      <c r="S41" s="70">
        <f t="shared" si="1"/>
        <v>0</v>
      </c>
    </row>
    <row r="42" spans="1:19" ht="28.5" x14ac:dyDescent="0.25">
      <c r="B42" s="17" t="s">
        <v>105</v>
      </c>
      <c r="C42" s="24">
        <v>249453.7</v>
      </c>
      <c r="D42" s="24">
        <v>237537.7</v>
      </c>
      <c r="E42" s="69">
        <f>SUM(E38:E41)</f>
        <v>73994.599999999977</v>
      </c>
      <c r="F42" s="69">
        <f t="shared" ref="F42:J42" si="2">SUM(F38:F41)</f>
        <v>73994.599999999977</v>
      </c>
      <c r="G42" s="69">
        <f t="shared" si="2"/>
        <v>73994.599999999977</v>
      </c>
      <c r="H42" s="69">
        <f t="shared" si="2"/>
        <v>0</v>
      </c>
      <c r="I42" s="69">
        <f t="shared" si="2"/>
        <v>0</v>
      </c>
      <c r="J42" s="69">
        <f t="shared" si="2"/>
        <v>0</v>
      </c>
      <c r="K42" s="69">
        <f>C42+E42+H42</f>
        <v>323448.3</v>
      </c>
      <c r="L42" s="69">
        <f>C42+F42+I42</f>
        <v>323448.3</v>
      </c>
      <c r="M42" s="69">
        <f>C42+G42+J42</f>
        <v>323448.3</v>
      </c>
      <c r="N42" s="71" t="s">
        <v>2</v>
      </c>
      <c r="O42" s="71" t="s">
        <v>2</v>
      </c>
      <c r="P42" s="71" t="s">
        <v>2</v>
      </c>
      <c r="Q42" s="70" t="s">
        <v>2</v>
      </c>
      <c r="R42" s="70" t="s">
        <v>2</v>
      </c>
      <c r="S42" s="70" t="s">
        <v>2</v>
      </c>
    </row>
    <row r="43" spans="1:19" ht="28.5" x14ac:dyDescent="0.25">
      <c r="B43" s="17" t="s">
        <v>106</v>
      </c>
      <c r="C43" s="24"/>
      <c r="D43" s="24"/>
      <c r="E43" s="69" t="s">
        <v>40</v>
      </c>
      <c r="F43" s="69" t="s">
        <v>40</v>
      </c>
      <c r="G43" s="69" t="s">
        <v>40</v>
      </c>
      <c r="H43" s="69" t="s">
        <v>40</v>
      </c>
      <c r="I43" s="69" t="s">
        <v>40</v>
      </c>
      <c r="J43" s="69" t="s">
        <v>40</v>
      </c>
      <c r="K43" s="69">
        <f>C43</f>
        <v>0</v>
      </c>
      <c r="L43" s="69">
        <f>C43</f>
        <v>0</v>
      </c>
      <c r="M43" s="69">
        <f>C43</f>
        <v>0</v>
      </c>
      <c r="N43" s="71" t="s">
        <v>2</v>
      </c>
      <c r="O43" s="71" t="s">
        <v>2</v>
      </c>
      <c r="P43" s="71" t="s">
        <v>2</v>
      </c>
      <c r="Q43" s="70" t="s">
        <v>2</v>
      </c>
      <c r="R43" s="70" t="s">
        <v>2</v>
      </c>
      <c r="S43" s="70" t="s">
        <v>2</v>
      </c>
    </row>
    <row r="44" spans="1:19" x14ac:dyDescent="0.25">
      <c r="B44" s="17" t="s">
        <v>107</v>
      </c>
      <c r="C44" s="69">
        <f>SUM(C38:C41)</f>
        <v>249453.7</v>
      </c>
      <c r="D44" s="69">
        <f>SUM(D38:D41)</f>
        <v>237537.7</v>
      </c>
      <c r="E44" s="69">
        <f>E42</f>
        <v>73994.599999999977</v>
      </c>
      <c r="F44" s="69">
        <f t="shared" ref="F44:J44" si="3">F42</f>
        <v>73994.599999999977</v>
      </c>
      <c r="G44" s="69">
        <f t="shared" si="3"/>
        <v>73994.599999999977</v>
      </c>
      <c r="H44" s="69">
        <f t="shared" si="3"/>
        <v>0</v>
      </c>
      <c r="I44" s="69">
        <f t="shared" si="3"/>
        <v>0</v>
      </c>
      <c r="J44" s="69">
        <f t="shared" si="3"/>
        <v>0</v>
      </c>
      <c r="K44" s="71">
        <f>K42+K43</f>
        <v>323448.3</v>
      </c>
      <c r="L44" s="71">
        <f t="shared" ref="L44:M44" si="4">L42+L43</f>
        <v>323448.3</v>
      </c>
      <c r="M44" s="71">
        <f t="shared" si="4"/>
        <v>323448.3</v>
      </c>
      <c r="N44" s="71">
        <f>SUM(N38:N41)</f>
        <v>0</v>
      </c>
      <c r="O44" s="71">
        <f t="shared" ref="O44:P44" si="5">SUM(O38:O41)</f>
        <v>0</v>
      </c>
      <c r="P44" s="71">
        <f t="shared" si="5"/>
        <v>0</v>
      </c>
      <c r="Q44" s="70">
        <f>K44+N44</f>
        <v>323448.3</v>
      </c>
      <c r="R44" s="70">
        <f>L44+O44</f>
        <v>323448.3</v>
      </c>
      <c r="S44" s="70">
        <f>M44+P44</f>
        <v>323448.3</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showInputMessage="1" showErrorMessage="1" sqref="E19:E22"/>
    <dataValidation type="list" allowBlank="1" showInputMessage="1" showErrorMessage="1" sqref="D19:D22">
      <formula1>$V$2:$V$3</formula1>
    </dataValidation>
    <dataValidation type="list" allowBlank="1" showInputMessage="1" showErrorMessage="1" sqref="B13">
      <formula1>$U$2:$U$4</formula1>
    </dataValidation>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A10" zoomScaleNormal="100" workbookViewId="0">
      <selection activeCell="F13" sqref="F13"/>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10" customWidth="1"/>
    <col min="13" max="13" width="6"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1149</v>
      </c>
      <c r="E5" s="30" t="s">
        <v>51</v>
      </c>
      <c r="F5" s="22"/>
      <c r="H5" s="2"/>
      <c r="I5" s="2"/>
      <c r="J5" s="2"/>
    </row>
    <row r="6" spans="1:23" ht="80.25" customHeight="1" x14ac:dyDescent="0.25">
      <c r="B6" s="30" t="s">
        <v>48</v>
      </c>
      <c r="C6" s="80" t="s">
        <v>290</v>
      </c>
      <c r="E6" s="30" t="s">
        <v>52</v>
      </c>
      <c r="F6" s="22"/>
      <c r="H6" s="2"/>
      <c r="I6" s="2"/>
      <c r="J6" s="2"/>
    </row>
    <row r="7" spans="1:23" ht="18" customHeight="1" x14ac:dyDescent="0.25">
      <c r="B7" s="30" t="s">
        <v>49</v>
      </c>
      <c r="C7" s="22">
        <v>12001</v>
      </c>
      <c r="H7" s="2"/>
      <c r="I7" s="2"/>
      <c r="J7" s="2"/>
    </row>
    <row r="8" spans="1:23" ht="114" customHeight="1" x14ac:dyDescent="0.25">
      <c r="B8" s="30" t="s">
        <v>50</v>
      </c>
      <c r="C8" s="80" t="s">
        <v>331</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95.25" x14ac:dyDescent="0.3">
      <c r="B13" s="23" t="s">
        <v>17</v>
      </c>
      <c r="C13" s="85" t="s">
        <v>332</v>
      </c>
      <c r="D13" s="83" t="s">
        <v>333</v>
      </c>
      <c r="E13" s="83" t="s">
        <v>325</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72" t="s">
        <v>25</v>
      </c>
      <c r="G18" s="72" t="s">
        <v>26</v>
      </c>
      <c r="H18" s="72" t="s">
        <v>0</v>
      </c>
      <c r="I18" s="72" t="s">
        <v>1</v>
      </c>
      <c r="J18" s="72" t="s">
        <v>3</v>
      </c>
      <c r="K18" s="124"/>
    </row>
    <row r="19" spans="1:11" ht="15" customHeight="1" x14ac:dyDescent="0.25">
      <c r="B19" s="23" t="s">
        <v>334</v>
      </c>
      <c r="C19" s="23" t="s">
        <v>327</v>
      </c>
      <c r="D19" s="23" t="s">
        <v>21</v>
      </c>
      <c r="E19" s="23"/>
      <c r="F19" s="23">
        <v>105</v>
      </c>
      <c r="G19" s="23">
        <v>60</v>
      </c>
      <c r="H19" s="23">
        <v>60</v>
      </c>
      <c r="I19" s="23">
        <v>60</v>
      </c>
      <c r="J19" s="23">
        <v>60</v>
      </c>
      <c r="K19" s="23"/>
    </row>
    <row r="20" spans="1:11" ht="27" x14ac:dyDescent="0.25">
      <c r="B20" s="23" t="s">
        <v>335</v>
      </c>
      <c r="C20" s="23" t="s">
        <v>152</v>
      </c>
      <c r="D20" s="23" t="s">
        <v>18</v>
      </c>
      <c r="E20" s="85" t="s">
        <v>336</v>
      </c>
      <c r="F20" s="23"/>
      <c r="G20" s="23"/>
      <c r="H20" s="23">
        <v>139776</v>
      </c>
      <c r="I20" s="23">
        <v>139776</v>
      </c>
      <c r="J20" s="23">
        <v>139776</v>
      </c>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71" t="s">
        <v>64</v>
      </c>
      <c r="D36" s="71" t="s">
        <v>65</v>
      </c>
      <c r="E36" s="114" t="s">
        <v>66</v>
      </c>
      <c r="F36" s="114"/>
      <c r="G36" s="114"/>
      <c r="H36" s="114" t="s">
        <v>67</v>
      </c>
      <c r="I36" s="114"/>
      <c r="J36" s="114"/>
      <c r="K36" s="114" t="s">
        <v>68</v>
      </c>
      <c r="L36" s="114"/>
      <c r="M36" s="114"/>
      <c r="N36" s="114" t="s">
        <v>69</v>
      </c>
      <c r="O36" s="114"/>
      <c r="P36" s="114"/>
      <c r="Q36" s="119" t="s">
        <v>70</v>
      </c>
      <c r="R36" s="119"/>
      <c r="S36" s="119"/>
    </row>
    <row r="37" spans="1:19" x14ac:dyDescent="0.25">
      <c r="B37" s="123"/>
      <c r="C37" s="71" t="s">
        <v>9</v>
      </c>
      <c r="D37" s="71" t="s">
        <v>10</v>
      </c>
      <c r="E37" s="69" t="s">
        <v>0</v>
      </c>
      <c r="F37" s="69" t="s">
        <v>1</v>
      </c>
      <c r="G37" s="69" t="s">
        <v>3</v>
      </c>
      <c r="H37" s="69" t="s">
        <v>0</v>
      </c>
      <c r="I37" s="69" t="s">
        <v>1</v>
      </c>
      <c r="J37" s="69" t="s">
        <v>3</v>
      </c>
      <c r="K37" s="69" t="s">
        <v>13</v>
      </c>
      <c r="L37" s="69" t="s">
        <v>12</v>
      </c>
      <c r="M37" s="69" t="s">
        <v>11</v>
      </c>
      <c r="N37" s="69" t="s">
        <v>13</v>
      </c>
      <c r="O37" s="69" t="s">
        <v>12</v>
      </c>
      <c r="P37" s="69" t="s">
        <v>11</v>
      </c>
      <c r="Q37" s="70" t="s">
        <v>0</v>
      </c>
      <c r="R37" s="70" t="s">
        <v>1</v>
      </c>
      <c r="S37" s="70" t="s">
        <v>3</v>
      </c>
    </row>
    <row r="38" spans="1:19" ht="48" customHeight="1" x14ac:dyDescent="0.25">
      <c r="B38" s="24" t="s">
        <v>337</v>
      </c>
      <c r="C38" s="24">
        <v>51279.72</v>
      </c>
      <c r="D38" s="101">
        <v>66669</v>
      </c>
      <c r="E38" s="25">
        <v>32585.880000000005</v>
      </c>
      <c r="F38" s="25">
        <v>32585.880000000005</v>
      </c>
      <c r="G38" s="25">
        <v>32585.880000000005</v>
      </c>
      <c r="H38" s="25"/>
      <c r="I38" s="25"/>
      <c r="J38" s="25"/>
      <c r="K38" s="69">
        <f>C38+E38+H38</f>
        <v>83865.600000000006</v>
      </c>
      <c r="L38" s="69">
        <f>C38+F38+I38</f>
        <v>83865.600000000006</v>
      </c>
      <c r="M38" s="69">
        <f>C38+G38+J38</f>
        <v>83865.600000000006</v>
      </c>
      <c r="N38" s="25"/>
      <c r="O38" s="25"/>
      <c r="P38" s="25"/>
      <c r="Q38" s="70">
        <f>K38+N38</f>
        <v>83865.600000000006</v>
      </c>
      <c r="R38" s="70">
        <f>L38+O38</f>
        <v>83865.600000000006</v>
      </c>
      <c r="S38" s="70">
        <f>M38+P38</f>
        <v>83865.600000000006</v>
      </c>
    </row>
    <row r="39" spans="1:19" x14ac:dyDescent="0.25">
      <c r="B39" s="24"/>
      <c r="C39" s="24"/>
      <c r="D39" s="24"/>
      <c r="E39" s="25"/>
      <c r="F39" s="25"/>
      <c r="G39" s="25"/>
      <c r="H39" s="25"/>
      <c r="I39" s="25"/>
      <c r="J39" s="25"/>
      <c r="K39" s="69">
        <f t="shared" ref="K39:M41" si="0">C39+E39+H39</f>
        <v>0</v>
      </c>
      <c r="L39" s="69">
        <f t="shared" si="0"/>
        <v>0</v>
      </c>
      <c r="M39" s="69">
        <f t="shared" si="0"/>
        <v>0</v>
      </c>
      <c r="N39" s="25"/>
      <c r="O39" s="25"/>
      <c r="P39" s="25"/>
      <c r="Q39" s="70">
        <f t="shared" ref="Q39:S41" si="1">K39+N39</f>
        <v>0</v>
      </c>
      <c r="R39" s="70">
        <f t="shared" si="1"/>
        <v>0</v>
      </c>
      <c r="S39" s="70">
        <f t="shared" si="1"/>
        <v>0</v>
      </c>
    </row>
    <row r="40" spans="1:19" x14ac:dyDescent="0.25">
      <c r="B40" s="24"/>
      <c r="C40" s="24"/>
      <c r="D40" s="24"/>
      <c r="E40" s="25"/>
      <c r="F40" s="25"/>
      <c r="G40" s="25"/>
      <c r="H40" s="25"/>
      <c r="I40" s="25"/>
      <c r="J40" s="25"/>
      <c r="K40" s="69">
        <f t="shared" si="0"/>
        <v>0</v>
      </c>
      <c r="L40" s="69">
        <f t="shared" si="0"/>
        <v>0</v>
      </c>
      <c r="M40" s="69">
        <f t="shared" si="0"/>
        <v>0</v>
      </c>
      <c r="N40" s="25"/>
      <c r="O40" s="25"/>
      <c r="P40" s="25"/>
      <c r="Q40" s="70">
        <f t="shared" si="1"/>
        <v>0</v>
      </c>
      <c r="R40" s="70">
        <f t="shared" si="1"/>
        <v>0</v>
      </c>
      <c r="S40" s="70">
        <f t="shared" si="1"/>
        <v>0</v>
      </c>
    </row>
    <row r="41" spans="1:19" x14ac:dyDescent="0.25">
      <c r="B41" s="24"/>
      <c r="C41" s="24"/>
      <c r="D41" s="24"/>
      <c r="E41" s="25"/>
      <c r="F41" s="25"/>
      <c r="G41" s="25"/>
      <c r="H41" s="25"/>
      <c r="I41" s="25"/>
      <c r="J41" s="25"/>
      <c r="K41" s="69">
        <f t="shared" si="0"/>
        <v>0</v>
      </c>
      <c r="L41" s="69">
        <f t="shared" si="0"/>
        <v>0</v>
      </c>
      <c r="M41" s="69">
        <f t="shared" si="0"/>
        <v>0</v>
      </c>
      <c r="N41" s="25"/>
      <c r="O41" s="25"/>
      <c r="P41" s="25"/>
      <c r="Q41" s="70">
        <f t="shared" si="1"/>
        <v>0</v>
      </c>
      <c r="R41" s="70">
        <f t="shared" si="1"/>
        <v>0</v>
      </c>
      <c r="S41" s="70">
        <f t="shared" si="1"/>
        <v>0</v>
      </c>
    </row>
    <row r="42" spans="1:19" ht="28.5" x14ac:dyDescent="0.25">
      <c r="B42" s="17" t="s">
        <v>105</v>
      </c>
      <c r="C42" s="24">
        <v>51279.72</v>
      </c>
      <c r="D42" s="24">
        <v>66669</v>
      </c>
      <c r="E42" s="69">
        <f>SUM(E38:E41)</f>
        <v>32585.880000000005</v>
      </c>
      <c r="F42" s="69">
        <f t="shared" ref="F42:J42" si="2">SUM(F38:F41)</f>
        <v>32585.880000000005</v>
      </c>
      <c r="G42" s="69">
        <f t="shared" si="2"/>
        <v>32585.880000000005</v>
      </c>
      <c r="H42" s="69">
        <f t="shared" si="2"/>
        <v>0</v>
      </c>
      <c r="I42" s="69">
        <f t="shared" si="2"/>
        <v>0</v>
      </c>
      <c r="J42" s="69">
        <f t="shared" si="2"/>
        <v>0</v>
      </c>
      <c r="K42" s="69">
        <f>C42+E42+H42</f>
        <v>83865.600000000006</v>
      </c>
      <c r="L42" s="69">
        <f>C42+F42+I42</f>
        <v>83865.600000000006</v>
      </c>
      <c r="M42" s="69">
        <f>C42+G42+J42</f>
        <v>83865.600000000006</v>
      </c>
      <c r="N42" s="71" t="s">
        <v>2</v>
      </c>
      <c r="O42" s="71" t="s">
        <v>2</v>
      </c>
      <c r="P42" s="71" t="s">
        <v>2</v>
      </c>
      <c r="Q42" s="70" t="s">
        <v>2</v>
      </c>
      <c r="R42" s="70" t="s">
        <v>2</v>
      </c>
      <c r="S42" s="70" t="s">
        <v>2</v>
      </c>
    </row>
    <row r="43" spans="1:19" ht="28.5" x14ac:dyDescent="0.25">
      <c r="B43" s="17" t="s">
        <v>106</v>
      </c>
      <c r="C43" s="24"/>
      <c r="D43" s="24"/>
      <c r="E43" s="69" t="s">
        <v>40</v>
      </c>
      <c r="F43" s="69" t="s">
        <v>40</v>
      </c>
      <c r="G43" s="69" t="s">
        <v>40</v>
      </c>
      <c r="H43" s="69" t="s">
        <v>40</v>
      </c>
      <c r="I43" s="69" t="s">
        <v>40</v>
      </c>
      <c r="J43" s="69" t="s">
        <v>40</v>
      </c>
      <c r="K43" s="69">
        <f>C43</f>
        <v>0</v>
      </c>
      <c r="L43" s="69">
        <f>C43</f>
        <v>0</v>
      </c>
      <c r="M43" s="69">
        <f>C43</f>
        <v>0</v>
      </c>
      <c r="N43" s="71" t="s">
        <v>2</v>
      </c>
      <c r="O43" s="71" t="s">
        <v>2</v>
      </c>
      <c r="P43" s="71" t="s">
        <v>2</v>
      </c>
      <c r="Q43" s="70" t="s">
        <v>2</v>
      </c>
      <c r="R43" s="70" t="s">
        <v>2</v>
      </c>
      <c r="S43" s="70" t="s">
        <v>2</v>
      </c>
    </row>
    <row r="44" spans="1:19" x14ac:dyDescent="0.25">
      <c r="B44" s="17" t="s">
        <v>107</v>
      </c>
      <c r="C44" s="69">
        <f>SUM(C38:C41)</f>
        <v>51279.72</v>
      </c>
      <c r="D44" s="69">
        <f>SUM(D38:D41)</f>
        <v>66669</v>
      </c>
      <c r="E44" s="69">
        <f>E42</f>
        <v>32585.880000000005</v>
      </c>
      <c r="F44" s="69">
        <f t="shared" ref="F44:J44" si="3">F42</f>
        <v>32585.880000000005</v>
      </c>
      <c r="G44" s="69">
        <f t="shared" si="3"/>
        <v>32585.880000000005</v>
      </c>
      <c r="H44" s="69">
        <f t="shared" si="3"/>
        <v>0</v>
      </c>
      <c r="I44" s="69">
        <f t="shared" si="3"/>
        <v>0</v>
      </c>
      <c r="J44" s="69">
        <f t="shared" si="3"/>
        <v>0</v>
      </c>
      <c r="K44" s="71">
        <f>K42+K43</f>
        <v>83865.600000000006</v>
      </c>
      <c r="L44" s="71">
        <f t="shared" ref="L44:M44" si="4">L42+L43</f>
        <v>83865.600000000006</v>
      </c>
      <c r="M44" s="71">
        <f t="shared" si="4"/>
        <v>83865.600000000006</v>
      </c>
      <c r="N44" s="71">
        <f>SUM(N38:N41)</f>
        <v>0</v>
      </c>
      <c r="O44" s="71">
        <f t="shared" ref="O44:P44" si="5">SUM(O38:O41)</f>
        <v>0</v>
      </c>
      <c r="P44" s="71">
        <f t="shared" si="5"/>
        <v>0</v>
      </c>
      <c r="Q44" s="70">
        <f>K44+N44</f>
        <v>83865.600000000006</v>
      </c>
      <c r="R44" s="70">
        <f>L44+O44</f>
        <v>83865.600000000006</v>
      </c>
      <c r="S44" s="70">
        <f>M44+P44</f>
        <v>83865.600000000006</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type="whole" operator="lessThan" allowBlank="1" showInputMessage="1" showErrorMessage="1" sqref="N38:P41">
      <formula1>0</formula1>
    </dataValidation>
    <dataValidation type="list" allowBlank="1" showInputMessage="1" showErrorMessage="1" sqref="B13">
      <formula1>$U$2:$U$4</formula1>
    </dataValidation>
    <dataValidation type="list" allowBlank="1" showInputMessage="1" showErrorMessage="1" sqref="D19:D22">
      <formula1>$V$2:$V$3</formula1>
    </dataValidation>
    <dataValidation showInputMessage="1" showErrorMessage="1" sqref="E19:E22"/>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4"/>
  <sheetViews>
    <sheetView topLeftCell="A29" zoomScaleNormal="100" workbookViewId="0">
      <selection activeCell="F34" sqref="F34"/>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11.5703125" customWidth="1"/>
    <col min="13" max="13" width="10.85546875" customWidth="1"/>
    <col min="14" max="14" width="9.5703125" customWidth="1"/>
    <col min="15" max="15" width="8.140625" customWidth="1"/>
    <col min="16" max="16" width="8" customWidth="1"/>
    <col min="17" max="17" width="11.140625" customWidth="1"/>
    <col min="18" max="18" width="10.85546875" customWidth="1"/>
    <col min="19" max="19" width="12.42578125"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1182</v>
      </c>
      <c r="E5" s="30" t="s">
        <v>51</v>
      </c>
      <c r="F5" s="22"/>
      <c r="H5" s="2"/>
      <c r="I5" s="2"/>
      <c r="J5" s="2"/>
    </row>
    <row r="6" spans="1:23" ht="19.5" customHeight="1" x14ac:dyDescent="0.25">
      <c r="B6" s="30" t="s">
        <v>48</v>
      </c>
      <c r="C6" s="22" t="s">
        <v>338</v>
      </c>
      <c r="E6" s="30" t="s">
        <v>52</v>
      </c>
      <c r="F6" s="22" t="s">
        <v>177</v>
      </c>
      <c r="H6" s="2"/>
      <c r="I6" s="2"/>
      <c r="J6" s="2"/>
    </row>
    <row r="7" spans="1:23" ht="18" customHeight="1" x14ac:dyDescent="0.25">
      <c r="B7" s="30" t="s">
        <v>49</v>
      </c>
      <c r="C7" s="22">
        <v>11001</v>
      </c>
      <c r="H7" s="2"/>
      <c r="I7" s="2"/>
      <c r="J7" s="2"/>
    </row>
    <row r="8" spans="1:23" ht="95.25" customHeight="1" x14ac:dyDescent="0.25">
      <c r="B8" s="30" t="s">
        <v>50</v>
      </c>
      <c r="C8" s="80" t="s">
        <v>339</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95.25" x14ac:dyDescent="0.3">
      <c r="B13" s="92" t="s">
        <v>17</v>
      </c>
      <c r="C13" s="85" t="s">
        <v>340</v>
      </c>
      <c r="D13" s="83" t="s">
        <v>354</v>
      </c>
      <c r="E13" s="105" t="s">
        <v>341</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72" t="s">
        <v>25</v>
      </c>
      <c r="G18" s="72" t="s">
        <v>26</v>
      </c>
      <c r="H18" s="72" t="s">
        <v>0</v>
      </c>
      <c r="I18" s="72" t="s">
        <v>1</v>
      </c>
      <c r="J18" s="72" t="s">
        <v>3</v>
      </c>
      <c r="K18" s="124"/>
    </row>
    <row r="19" spans="1:11" ht="84" customHeight="1" x14ac:dyDescent="0.25">
      <c r="B19" s="23" t="s">
        <v>151</v>
      </c>
      <c r="C19" s="23" t="s">
        <v>152</v>
      </c>
      <c r="D19" s="23" t="s">
        <v>18</v>
      </c>
      <c r="E19" s="85" t="s">
        <v>320</v>
      </c>
      <c r="F19" s="23"/>
      <c r="G19" s="23"/>
      <c r="H19" s="23"/>
      <c r="I19" s="23"/>
      <c r="J19" s="23"/>
      <c r="K19" s="23"/>
    </row>
    <row r="20" spans="1:11" x14ac:dyDescent="0.25">
      <c r="B20" s="23" t="s">
        <v>154</v>
      </c>
      <c r="C20" s="23" t="s">
        <v>155</v>
      </c>
      <c r="D20" s="23" t="s">
        <v>18</v>
      </c>
      <c r="E20" s="23"/>
      <c r="F20" s="23"/>
      <c r="G20" s="23"/>
      <c r="H20" s="23"/>
      <c r="I20" s="23"/>
      <c r="J20" s="23"/>
      <c r="K20" s="23"/>
    </row>
    <row r="21" spans="1:11" x14ac:dyDescent="0.25">
      <c r="B21" s="23" t="s">
        <v>156</v>
      </c>
      <c r="C21" s="23" t="s">
        <v>157</v>
      </c>
      <c r="D21" s="23" t="s">
        <v>18</v>
      </c>
      <c r="E21" s="23"/>
      <c r="F21" s="23"/>
      <c r="G21" s="23"/>
      <c r="H21" s="23"/>
      <c r="I21" s="23"/>
      <c r="J21" s="23"/>
      <c r="K21" s="23"/>
    </row>
    <row r="22" spans="1:11" x14ac:dyDescent="0.25">
      <c r="B22" s="23" t="s">
        <v>158</v>
      </c>
      <c r="C22" s="23" t="s">
        <v>152</v>
      </c>
      <c r="D22" s="23" t="s">
        <v>18</v>
      </c>
      <c r="E22" s="23" t="s">
        <v>165</v>
      </c>
      <c r="F22" s="23"/>
      <c r="G22" s="23"/>
      <c r="H22" s="23"/>
      <c r="I22" s="23"/>
      <c r="J22" s="23"/>
      <c r="K22" s="23"/>
    </row>
    <row r="23" spans="1:11" x14ac:dyDescent="0.25">
      <c r="B23" s="23" t="s">
        <v>160</v>
      </c>
      <c r="C23" s="23" t="s">
        <v>152</v>
      </c>
      <c r="D23" s="23" t="s">
        <v>21</v>
      </c>
      <c r="E23" s="23"/>
      <c r="F23" s="23"/>
      <c r="G23" s="23"/>
      <c r="H23" s="23"/>
      <c r="I23" s="23"/>
      <c r="J23" s="23"/>
      <c r="K23" s="23"/>
    </row>
    <row r="24" spans="1:11" x14ac:dyDescent="0.25">
      <c r="B24" s="23" t="s">
        <v>347</v>
      </c>
      <c r="C24" s="23" t="s">
        <v>162</v>
      </c>
      <c r="D24" s="23" t="s">
        <v>152</v>
      </c>
      <c r="E24" s="23" t="s">
        <v>21</v>
      </c>
      <c r="F24" s="23"/>
      <c r="G24" s="23"/>
      <c r="H24" s="23"/>
      <c r="I24" s="23"/>
      <c r="J24" s="23"/>
      <c r="K24" s="23"/>
    </row>
    <row r="25" spans="1:11" ht="17.25" x14ac:dyDescent="0.25">
      <c r="B25" s="2"/>
      <c r="C25" s="2"/>
      <c r="D25" s="2"/>
      <c r="E25" s="2"/>
      <c r="F25" s="2"/>
      <c r="G25" s="2"/>
      <c r="H25" s="2"/>
      <c r="I25" s="2"/>
      <c r="J25" s="2"/>
    </row>
    <row r="26" spans="1:11" x14ac:dyDescent="0.25">
      <c r="A26" s="11" t="s">
        <v>347</v>
      </c>
      <c r="C26" s="12"/>
      <c r="D26" s="12"/>
      <c r="E26" s="12"/>
      <c r="F26" s="12"/>
      <c r="G26" s="12"/>
      <c r="H26" s="12"/>
      <c r="I26" s="12"/>
      <c r="J26" s="12"/>
    </row>
    <row r="27" spans="1:11" x14ac:dyDescent="0.25">
      <c r="A27" s="13"/>
      <c r="C27" s="14"/>
      <c r="D27" s="14"/>
      <c r="E27" s="14"/>
      <c r="F27" s="14"/>
      <c r="G27" s="14"/>
      <c r="H27" s="14"/>
      <c r="I27" s="14"/>
      <c r="J27" s="14"/>
    </row>
    <row r="28" spans="1:11" x14ac:dyDescent="0.25">
      <c r="A28" s="15" t="s">
        <v>28</v>
      </c>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B31" s="16"/>
      <c r="C31" s="16"/>
      <c r="D31" s="16"/>
      <c r="E31" s="12"/>
      <c r="F31" s="12"/>
      <c r="G31" s="12"/>
      <c r="H31" s="12"/>
      <c r="I31" s="12"/>
      <c r="J31" s="12"/>
    </row>
    <row r="32" spans="1:11" x14ac:dyDescent="0.25">
      <c r="B32" s="16"/>
      <c r="C32" s="16"/>
      <c r="D32" s="16"/>
      <c r="E32" s="12"/>
      <c r="F32" s="12"/>
      <c r="G32" s="12"/>
      <c r="H32" s="12"/>
      <c r="I32" s="12"/>
      <c r="J32" s="12"/>
    </row>
    <row r="33" spans="1:19" x14ac:dyDescent="0.25">
      <c r="A33" s="15" t="s">
        <v>29</v>
      </c>
      <c r="E33" s="12"/>
      <c r="F33" s="12"/>
      <c r="G33" s="12"/>
      <c r="H33" s="12"/>
      <c r="I33" s="12"/>
      <c r="J33" s="12"/>
    </row>
    <row r="34" spans="1:19" ht="62.25" customHeight="1" x14ac:dyDescent="0.25">
      <c r="B34" s="120"/>
      <c r="C34" s="121"/>
      <c r="D34" s="121"/>
      <c r="E34" s="122"/>
      <c r="F34" s="12"/>
      <c r="G34" s="12"/>
      <c r="H34" s="12"/>
      <c r="I34" s="12"/>
      <c r="J34" s="12">
        <f>69205.9-72568.6</f>
        <v>-3362.7000000000116</v>
      </c>
    </row>
    <row r="35" spans="1:19" ht="17.25" x14ac:dyDescent="0.25">
      <c r="B35" s="2"/>
      <c r="C35" s="2"/>
      <c r="D35" s="2"/>
      <c r="E35" s="12"/>
      <c r="F35" s="12"/>
      <c r="G35" s="12"/>
      <c r="H35" s="12"/>
      <c r="I35" s="12"/>
      <c r="J35" s="12">
        <v>-7036.2</v>
      </c>
    </row>
    <row r="36" spans="1:19" x14ac:dyDescent="0.25">
      <c r="A36" s="6" t="s">
        <v>30</v>
      </c>
      <c r="J36">
        <v>-119.2</v>
      </c>
    </row>
    <row r="38" spans="1:19" ht="54.75" customHeight="1" x14ac:dyDescent="0.25">
      <c r="B38" s="123" t="s">
        <v>63</v>
      </c>
      <c r="C38" s="71" t="s">
        <v>64</v>
      </c>
      <c r="D38" s="71" t="s">
        <v>65</v>
      </c>
      <c r="E38" s="114" t="s">
        <v>66</v>
      </c>
      <c r="F38" s="114"/>
      <c r="G38" s="114"/>
      <c r="H38" s="114" t="s">
        <v>67</v>
      </c>
      <c r="I38" s="114"/>
      <c r="J38" s="114"/>
      <c r="K38" s="114" t="s">
        <v>68</v>
      </c>
      <c r="L38" s="114"/>
      <c r="M38" s="114"/>
      <c r="N38" s="114" t="s">
        <v>69</v>
      </c>
      <c r="O38" s="114"/>
      <c r="P38" s="114"/>
      <c r="Q38" s="119" t="s">
        <v>70</v>
      </c>
      <c r="R38" s="119"/>
      <c r="S38" s="119"/>
    </row>
    <row r="39" spans="1:19" x14ac:dyDescent="0.25">
      <c r="B39" s="123"/>
      <c r="C39" s="71" t="s">
        <v>9</v>
      </c>
      <c r="D39" s="71" t="s">
        <v>10</v>
      </c>
      <c r="E39" s="69" t="s">
        <v>0</v>
      </c>
      <c r="F39" s="69" t="s">
        <v>1</v>
      </c>
      <c r="G39" s="69" t="s">
        <v>3</v>
      </c>
      <c r="H39" s="69" t="s">
        <v>0</v>
      </c>
      <c r="I39" s="69" t="s">
        <v>1</v>
      </c>
      <c r="J39" s="69" t="s">
        <v>3</v>
      </c>
      <c r="K39" s="69" t="s">
        <v>13</v>
      </c>
      <c r="L39" s="69" t="s">
        <v>12</v>
      </c>
      <c r="M39" s="69" t="s">
        <v>11</v>
      </c>
      <c r="N39" s="69" t="s">
        <v>13</v>
      </c>
      <c r="O39" s="69" t="s">
        <v>12</v>
      </c>
      <c r="P39" s="69" t="s">
        <v>11</v>
      </c>
      <c r="Q39" s="70" t="s">
        <v>0</v>
      </c>
      <c r="R39" s="70" t="s">
        <v>1</v>
      </c>
      <c r="S39" s="70" t="s">
        <v>3</v>
      </c>
    </row>
    <row r="40" spans="1:19" ht="23.25" customHeight="1" x14ac:dyDescent="0.25">
      <c r="B40" s="24" t="s">
        <v>127</v>
      </c>
      <c r="C40" s="24">
        <v>1325580.8899999999</v>
      </c>
      <c r="D40" s="24">
        <v>1670769</v>
      </c>
      <c r="E40" s="25">
        <v>455687.91</v>
      </c>
      <c r="F40" s="25">
        <v>473509.01</v>
      </c>
      <c r="G40" s="25">
        <v>483725.61</v>
      </c>
      <c r="H40" s="25"/>
      <c r="I40" s="25"/>
      <c r="J40" s="25"/>
      <c r="K40" s="69">
        <f>C40+E40+H40</f>
        <v>1781268.7999999998</v>
      </c>
      <c r="L40" s="69">
        <f>C40+F40+I40</f>
        <v>1799089.9</v>
      </c>
      <c r="M40" s="69">
        <f>C40+G40+J40</f>
        <v>1809306.5</v>
      </c>
      <c r="N40" s="25"/>
      <c r="O40" s="25"/>
      <c r="P40" s="25"/>
      <c r="Q40" s="70">
        <f>K40+N40</f>
        <v>1781268.7999999998</v>
      </c>
      <c r="R40" s="70">
        <f>L40+O40</f>
        <v>1799089.9</v>
      </c>
      <c r="S40" s="70">
        <f>M40+P40</f>
        <v>1809306.5</v>
      </c>
    </row>
    <row r="41" spans="1:19" ht="36" customHeight="1" x14ac:dyDescent="0.25">
      <c r="B41" s="24" t="s">
        <v>342</v>
      </c>
      <c r="C41" s="24">
        <v>583354.1</v>
      </c>
      <c r="D41" s="24">
        <v>155782.5</v>
      </c>
      <c r="E41" s="25">
        <v>116084.6</v>
      </c>
      <c r="F41" s="25">
        <v>118384.5</v>
      </c>
      <c r="G41" s="25">
        <v>120573.7</v>
      </c>
      <c r="H41" s="25"/>
      <c r="I41" s="25"/>
      <c r="J41" s="25"/>
      <c r="K41" s="103">
        <f t="shared" ref="K41:K78" si="0">C41+E41+H41</f>
        <v>699438.7</v>
      </c>
      <c r="L41" s="103">
        <f t="shared" ref="L41:L78" si="1">C41+F41+I41</f>
        <v>701738.6</v>
      </c>
      <c r="M41" s="103">
        <f t="shared" ref="M41:M78" si="2">C41+G41+J41</f>
        <v>703927.79999999993</v>
      </c>
      <c r="N41" s="25"/>
      <c r="O41" s="25"/>
      <c r="P41" s="25"/>
      <c r="Q41" s="104">
        <f t="shared" ref="Q41:Q78" si="3">K41+N41</f>
        <v>699438.7</v>
      </c>
      <c r="R41" s="104">
        <f t="shared" ref="R41:R78" si="4">L41+O41</f>
        <v>701738.6</v>
      </c>
      <c r="S41" s="104">
        <f t="shared" ref="S41:S78" si="5">M41+P41</f>
        <v>703927.79999999993</v>
      </c>
    </row>
    <row r="42" spans="1:19" ht="54" customHeight="1" x14ac:dyDescent="0.25">
      <c r="B42" s="24" t="s">
        <v>128</v>
      </c>
      <c r="C42" s="24">
        <v>94694.61</v>
      </c>
      <c r="D42" s="24">
        <v>116017.1</v>
      </c>
      <c r="E42" s="25"/>
      <c r="F42" s="25"/>
      <c r="G42" s="25"/>
      <c r="H42" s="25"/>
      <c r="I42" s="25"/>
      <c r="J42" s="25"/>
      <c r="K42" s="103">
        <f t="shared" si="0"/>
        <v>94694.61</v>
      </c>
      <c r="L42" s="103">
        <f t="shared" si="1"/>
        <v>94694.61</v>
      </c>
      <c r="M42" s="103">
        <f t="shared" si="2"/>
        <v>94694.61</v>
      </c>
      <c r="N42" s="25">
        <v>-39373</v>
      </c>
      <c r="O42" s="25">
        <v>-39373</v>
      </c>
      <c r="P42" s="25">
        <v>-40022</v>
      </c>
      <c r="Q42" s="104">
        <f t="shared" si="3"/>
        <v>55321.61</v>
      </c>
      <c r="R42" s="104">
        <f t="shared" si="4"/>
        <v>55321.61</v>
      </c>
      <c r="S42" s="104">
        <f t="shared" si="5"/>
        <v>54672.61</v>
      </c>
    </row>
    <row r="43" spans="1:19" x14ac:dyDescent="0.25">
      <c r="B43" s="24" t="s">
        <v>129</v>
      </c>
      <c r="C43" s="24">
        <v>77641.100000000006</v>
      </c>
      <c r="D43" s="24">
        <v>83146</v>
      </c>
      <c r="E43" s="25">
        <v>9445.4</v>
      </c>
      <c r="F43" s="25">
        <v>12227.2</v>
      </c>
      <c r="G43" s="25">
        <v>12227.2</v>
      </c>
      <c r="H43" s="25"/>
      <c r="I43" s="25"/>
      <c r="J43" s="25"/>
      <c r="K43" s="103">
        <f t="shared" si="0"/>
        <v>87086.5</v>
      </c>
      <c r="L43" s="103">
        <f t="shared" si="1"/>
        <v>89868.3</v>
      </c>
      <c r="M43" s="103">
        <f t="shared" si="2"/>
        <v>89868.3</v>
      </c>
      <c r="N43" s="25"/>
      <c r="O43" s="25"/>
      <c r="P43" s="25"/>
      <c r="Q43" s="104">
        <f t="shared" si="3"/>
        <v>87086.5</v>
      </c>
      <c r="R43" s="104">
        <f t="shared" si="4"/>
        <v>89868.3</v>
      </c>
      <c r="S43" s="104">
        <f t="shared" si="5"/>
        <v>89868.3</v>
      </c>
    </row>
    <row r="44" spans="1:19" x14ac:dyDescent="0.25">
      <c r="B44" s="24" t="s">
        <v>130</v>
      </c>
      <c r="C44" s="24">
        <v>6510.15</v>
      </c>
      <c r="D44" s="24">
        <v>6596.8</v>
      </c>
      <c r="E44" s="25">
        <v>86.7</v>
      </c>
      <c r="F44" s="25">
        <v>86.7</v>
      </c>
      <c r="G44" s="25">
        <v>89.7</v>
      </c>
      <c r="H44" s="25"/>
      <c r="I44" s="25"/>
      <c r="J44" s="25"/>
      <c r="K44" s="103">
        <f t="shared" si="0"/>
        <v>6596.8499999999995</v>
      </c>
      <c r="L44" s="103">
        <f t="shared" si="1"/>
        <v>6596.8499999999995</v>
      </c>
      <c r="M44" s="103">
        <f t="shared" si="2"/>
        <v>6599.8499999999995</v>
      </c>
      <c r="N44" s="25"/>
      <c r="O44" s="25"/>
      <c r="P44" s="25"/>
      <c r="Q44" s="104">
        <f t="shared" si="3"/>
        <v>6596.8499999999995</v>
      </c>
      <c r="R44" s="104">
        <f t="shared" si="4"/>
        <v>6596.8499999999995</v>
      </c>
      <c r="S44" s="104">
        <f t="shared" si="5"/>
        <v>6599.8499999999995</v>
      </c>
    </row>
    <row r="45" spans="1:19" x14ac:dyDescent="0.25">
      <c r="B45" s="24" t="s">
        <v>131</v>
      </c>
      <c r="C45" s="24">
        <v>602636.72</v>
      </c>
      <c r="D45" s="24">
        <v>628419.4</v>
      </c>
      <c r="E45" s="25">
        <v>45076.1</v>
      </c>
      <c r="F45" s="25">
        <v>47363.3</v>
      </c>
      <c r="G45" s="25">
        <v>47363.3</v>
      </c>
      <c r="H45" s="25"/>
      <c r="I45" s="25"/>
      <c r="J45" s="25"/>
      <c r="K45" s="103">
        <f t="shared" si="0"/>
        <v>647712.81999999995</v>
      </c>
      <c r="L45" s="103">
        <f t="shared" si="1"/>
        <v>650000.02</v>
      </c>
      <c r="M45" s="103">
        <f t="shared" si="2"/>
        <v>650000.02</v>
      </c>
      <c r="N45" s="25"/>
      <c r="O45" s="25"/>
      <c r="P45" s="25"/>
      <c r="Q45" s="104">
        <f t="shared" si="3"/>
        <v>647712.81999999995</v>
      </c>
      <c r="R45" s="104">
        <f t="shared" si="4"/>
        <v>650000.02</v>
      </c>
      <c r="S45" s="104">
        <f t="shared" si="5"/>
        <v>650000.02</v>
      </c>
    </row>
    <row r="46" spans="1:19" x14ac:dyDescent="0.25">
      <c r="B46" s="24" t="s">
        <v>159</v>
      </c>
      <c r="C46" s="24">
        <v>1624</v>
      </c>
      <c r="D46" s="24">
        <v>1716</v>
      </c>
      <c r="E46" s="25">
        <v>92</v>
      </c>
      <c r="F46" s="25">
        <v>92</v>
      </c>
      <c r="G46" s="25">
        <v>92</v>
      </c>
      <c r="H46" s="25"/>
      <c r="I46" s="25"/>
      <c r="J46" s="25"/>
      <c r="K46" s="103">
        <f t="shared" si="0"/>
        <v>1716</v>
      </c>
      <c r="L46" s="103">
        <f t="shared" si="1"/>
        <v>1716</v>
      </c>
      <c r="M46" s="103">
        <f t="shared" si="2"/>
        <v>1716</v>
      </c>
      <c r="N46" s="25"/>
      <c r="O46" s="25"/>
      <c r="P46" s="25"/>
      <c r="Q46" s="104">
        <f t="shared" si="3"/>
        <v>1716</v>
      </c>
      <c r="R46" s="104">
        <f t="shared" si="4"/>
        <v>1716</v>
      </c>
      <c r="S46" s="104">
        <f t="shared" si="5"/>
        <v>1716</v>
      </c>
    </row>
    <row r="47" spans="1:19" ht="27" x14ac:dyDescent="0.25">
      <c r="B47" s="24" t="s">
        <v>132</v>
      </c>
      <c r="C47" s="24">
        <v>72568.56</v>
      </c>
      <c r="D47" s="24">
        <v>40685.300000000003</v>
      </c>
      <c r="E47" s="25"/>
      <c r="F47" s="25"/>
      <c r="G47" s="25"/>
      <c r="H47" s="25"/>
      <c r="I47" s="25"/>
      <c r="J47" s="25"/>
      <c r="K47" s="103">
        <f t="shared" si="0"/>
        <v>72568.56</v>
      </c>
      <c r="L47" s="103">
        <f t="shared" si="1"/>
        <v>72568.56</v>
      </c>
      <c r="M47" s="103">
        <f t="shared" si="2"/>
        <v>72568.56</v>
      </c>
      <c r="N47" s="25">
        <v>-3362.7000000000116</v>
      </c>
      <c r="O47" s="25">
        <v>-2568.5599999999977</v>
      </c>
      <c r="P47" s="25">
        <v>-2568.5599999999977</v>
      </c>
      <c r="Q47" s="104">
        <f t="shared" si="3"/>
        <v>69205.859999999986</v>
      </c>
      <c r="R47" s="104">
        <f t="shared" si="4"/>
        <v>70000</v>
      </c>
      <c r="S47" s="104">
        <f t="shared" si="5"/>
        <v>70000</v>
      </c>
    </row>
    <row r="48" spans="1:19" x14ac:dyDescent="0.25">
      <c r="B48" s="24" t="s">
        <v>133</v>
      </c>
      <c r="C48" s="24">
        <v>1780</v>
      </c>
      <c r="D48" s="24">
        <v>3487</v>
      </c>
      <c r="E48" s="25">
        <v>463.6</v>
      </c>
      <c r="F48" s="25">
        <v>220</v>
      </c>
      <c r="G48" s="25">
        <v>220</v>
      </c>
      <c r="H48" s="25"/>
      <c r="I48" s="25"/>
      <c r="J48" s="25"/>
      <c r="K48" s="103">
        <f t="shared" si="0"/>
        <v>2243.6</v>
      </c>
      <c r="L48" s="103">
        <f t="shared" si="1"/>
        <v>2000</v>
      </c>
      <c r="M48" s="103">
        <f t="shared" si="2"/>
        <v>2000</v>
      </c>
      <c r="N48" s="25"/>
      <c r="O48" s="25"/>
      <c r="P48" s="25"/>
      <c r="Q48" s="104">
        <f t="shared" si="3"/>
        <v>2243.6</v>
      </c>
      <c r="R48" s="104">
        <f t="shared" si="4"/>
        <v>2000</v>
      </c>
      <c r="S48" s="104">
        <f t="shared" si="5"/>
        <v>2000</v>
      </c>
    </row>
    <row r="49" spans="2:19" ht="27" x14ac:dyDescent="0.25">
      <c r="B49" s="24" t="s">
        <v>134</v>
      </c>
      <c r="C49" s="24">
        <v>2668.76</v>
      </c>
      <c r="D49" s="24">
        <v>1462</v>
      </c>
      <c r="E49" s="25">
        <v>31.2</v>
      </c>
      <c r="F49" s="25">
        <v>331.23999999999978</v>
      </c>
      <c r="G49" s="25">
        <v>331.23999999999978</v>
      </c>
      <c r="H49" s="25"/>
      <c r="I49" s="25"/>
      <c r="J49" s="25"/>
      <c r="K49" s="103">
        <f t="shared" si="0"/>
        <v>2699.96</v>
      </c>
      <c r="L49" s="103">
        <f t="shared" si="1"/>
        <v>3000</v>
      </c>
      <c r="M49" s="103">
        <f t="shared" si="2"/>
        <v>3000</v>
      </c>
      <c r="N49" s="25"/>
      <c r="O49" s="25"/>
      <c r="P49" s="25"/>
      <c r="Q49" s="104">
        <f t="shared" si="3"/>
        <v>2699.96</v>
      </c>
      <c r="R49" s="104">
        <f t="shared" si="4"/>
        <v>3000</v>
      </c>
      <c r="S49" s="104">
        <f t="shared" si="5"/>
        <v>3000</v>
      </c>
    </row>
    <row r="50" spans="2:19" x14ac:dyDescent="0.25">
      <c r="B50" s="24" t="s">
        <v>135</v>
      </c>
      <c r="C50" s="24"/>
      <c r="D50" s="24"/>
      <c r="E50" s="25"/>
      <c r="F50" s="25"/>
      <c r="G50" s="25"/>
      <c r="H50" s="25"/>
      <c r="I50" s="25"/>
      <c r="J50" s="25"/>
      <c r="K50" s="103">
        <f t="shared" si="0"/>
        <v>0</v>
      </c>
      <c r="L50" s="103">
        <f t="shared" si="1"/>
        <v>0</v>
      </c>
      <c r="M50" s="103">
        <f t="shared" si="2"/>
        <v>0</v>
      </c>
      <c r="N50" s="25"/>
      <c r="O50" s="25"/>
      <c r="P50" s="25"/>
      <c r="Q50" s="104">
        <f t="shared" si="3"/>
        <v>0</v>
      </c>
      <c r="R50" s="104">
        <f t="shared" si="4"/>
        <v>0</v>
      </c>
      <c r="S50" s="104">
        <f t="shared" si="5"/>
        <v>0</v>
      </c>
    </row>
    <row r="51" spans="2:19" ht="27" x14ac:dyDescent="0.25">
      <c r="B51" s="24" t="s">
        <v>136</v>
      </c>
      <c r="C51" s="24">
        <v>33038.199999999997</v>
      </c>
      <c r="D51" s="24">
        <v>42048</v>
      </c>
      <c r="E51" s="25">
        <v>29009.8</v>
      </c>
      <c r="F51" s="25">
        <v>28961.800000000003</v>
      </c>
      <c r="G51" s="25">
        <v>28961.800000000003</v>
      </c>
      <c r="H51" s="25"/>
      <c r="I51" s="25"/>
      <c r="J51" s="25"/>
      <c r="K51" s="103">
        <f t="shared" si="0"/>
        <v>62048</v>
      </c>
      <c r="L51" s="103">
        <f t="shared" si="1"/>
        <v>62000</v>
      </c>
      <c r="M51" s="103">
        <f t="shared" si="2"/>
        <v>62000</v>
      </c>
      <c r="N51" s="25"/>
      <c r="O51" s="25"/>
      <c r="P51" s="25"/>
      <c r="Q51" s="104">
        <f t="shared" si="3"/>
        <v>62048</v>
      </c>
      <c r="R51" s="104">
        <f t="shared" si="4"/>
        <v>62000</v>
      </c>
      <c r="S51" s="104">
        <f t="shared" si="5"/>
        <v>62000</v>
      </c>
    </row>
    <row r="52" spans="2:19" ht="40.5" x14ac:dyDescent="0.25">
      <c r="B52" s="24" t="s">
        <v>171</v>
      </c>
      <c r="C52" s="24"/>
      <c r="D52" s="24"/>
      <c r="E52" s="25">
        <v>2000</v>
      </c>
      <c r="F52" s="25">
        <v>2000</v>
      </c>
      <c r="G52" s="25">
        <v>2000</v>
      </c>
      <c r="H52" s="25"/>
      <c r="I52" s="25"/>
      <c r="J52" s="25"/>
      <c r="K52" s="103">
        <f t="shared" si="0"/>
        <v>2000</v>
      </c>
      <c r="L52" s="103">
        <f t="shared" si="1"/>
        <v>2000</v>
      </c>
      <c r="M52" s="103">
        <f t="shared" si="2"/>
        <v>2000</v>
      </c>
      <c r="N52" s="25"/>
      <c r="O52" s="25"/>
      <c r="P52" s="25"/>
      <c r="Q52" s="104">
        <f t="shared" si="3"/>
        <v>2000</v>
      </c>
      <c r="R52" s="104">
        <f t="shared" si="4"/>
        <v>2000</v>
      </c>
      <c r="S52" s="104">
        <f t="shared" si="5"/>
        <v>2000</v>
      </c>
    </row>
    <row r="53" spans="2:19" ht="27" x14ac:dyDescent="0.25">
      <c r="B53" s="24" t="s">
        <v>172</v>
      </c>
      <c r="C53" s="24">
        <v>568.46</v>
      </c>
      <c r="D53" s="24">
        <v>2000</v>
      </c>
      <c r="E53" s="25">
        <v>1431.54</v>
      </c>
      <c r="F53" s="25">
        <v>1431.54</v>
      </c>
      <c r="G53" s="25">
        <v>1431.54</v>
      </c>
      <c r="H53" s="25"/>
      <c r="I53" s="25"/>
      <c r="J53" s="25"/>
      <c r="K53" s="103">
        <f t="shared" si="0"/>
        <v>2000</v>
      </c>
      <c r="L53" s="103">
        <f t="shared" si="1"/>
        <v>2000</v>
      </c>
      <c r="M53" s="103">
        <f t="shared" si="2"/>
        <v>2000</v>
      </c>
      <c r="N53" s="25"/>
      <c r="O53" s="25"/>
      <c r="P53" s="25"/>
      <c r="Q53" s="104">
        <f t="shared" si="3"/>
        <v>2000</v>
      </c>
      <c r="R53" s="104">
        <f t="shared" si="4"/>
        <v>2000</v>
      </c>
      <c r="S53" s="104">
        <f t="shared" si="5"/>
        <v>2000</v>
      </c>
    </row>
    <row r="54" spans="2:19" ht="27" x14ac:dyDescent="0.25">
      <c r="B54" s="24" t="s">
        <v>137</v>
      </c>
      <c r="C54" s="24">
        <v>48863.519999999997</v>
      </c>
      <c r="D54" s="24">
        <v>67344</v>
      </c>
      <c r="E54" s="25">
        <v>18480.5</v>
      </c>
      <c r="F54" s="25">
        <v>21136.5</v>
      </c>
      <c r="G54" s="25">
        <v>21136.5</v>
      </c>
      <c r="H54" s="25"/>
      <c r="I54" s="25"/>
      <c r="J54" s="25"/>
      <c r="K54" s="103">
        <f t="shared" si="0"/>
        <v>67344.01999999999</v>
      </c>
      <c r="L54" s="103">
        <f t="shared" si="1"/>
        <v>70000.01999999999</v>
      </c>
      <c r="M54" s="103">
        <f t="shared" si="2"/>
        <v>70000.01999999999</v>
      </c>
      <c r="N54" s="25"/>
      <c r="O54" s="25"/>
      <c r="P54" s="25"/>
      <c r="Q54" s="104">
        <f t="shared" si="3"/>
        <v>67344.01999999999</v>
      </c>
      <c r="R54" s="104">
        <f t="shared" si="4"/>
        <v>70000.01999999999</v>
      </c>
      <c r="S54" s="104">
        <f t="shared" si="5"/>
        <v>70000.01999999999</v>
      </c>
    </row>
    <row r="55" spans="2:19" x14ac:dyDescent="0.25">
      <c r="B55" s="24" t="s">
        <v>138</v>
      </c>
      <c r="C55" s="24">
        <v>2056.0700000000002</v>
      </c>
      <c r="D55" s="24">
        <v>500</v>
      </c>
      <c r="E55" s="25"/>
      <c r="F55" s="25"/>
      <c r="G55" s="25"/>
      <c r="H55" s="25"/>
      <c r="I55" s="25"/>
      <c r="J55" s="25"/>
      <c r="K55" s="103">
        <f t="shared" si="0"/>
        <v>2056.0700000000002</v>
      </c>
      <c r="L55" s="103">
        <f t="shared" si="1"/>
        <v>2056.0700000000002</v>
      </c>
      <c r="M55" s="103">
        <f t="shared" si="2"/>
        <v>2056.0700000000002</v>
      </c>
      <c r="N55" s="25">
        <v>-1556.1</v>
      </c>
      <c r="O55" s="25">
        <v>-1556.1</v>
      </c>
      <c r="P55" s="25">
        <v>-1556.1</v>
      </c>
      <c r="Q55" s="104">
        <f t="shared" si="3"/>
        <v>499.97000000000025</v>
      </c>
      <c r="R55" s="104">
        <f t="shared" si="4"/>
        <v>499.97000000000025</v>
      </c>
      <c r="S55" s="104">
        <f t="shared" si="5"/>
        <v>499.97000000000025</v>
      </c>
    </row>
    <row r="56" spans="2:19" ht="27" x14ac:dyDescent="0.25">
      <c r="B56" s="24" t="s">
        <v>139</v>
      </c>
      <c r="C56" s="24">
        <v>23854.35</v>
      </c>
      <c r="D56" s="24">
        <v>21000</v>
      </c>
      <c r="E56" s="25"/>
      <c r="F56" s="25"/>
      <c r="G56" s="25"/>
      <c r="H56" s="25"/>
      <c r="I56" s="25"/>
      <c r="J56" s="25"/>
      <c r="K56" s="103">
        <f t="shared" si="0"/>
        <v>23854.35</v>
      </c>
      <c r="L56" s="103">
        <f t="shared" si="1"/>
        <v>23854.35</v>
      </c>
      <c r="M56" s="103">
        <f t="shared" si="2"/>
        <v>23854.35</v>
      </c>
      <c r="N56" s="25">
        <v>-2854</v>
      </c>
      <c r="O56" s="25">
        <v>-2854</v>
      </c>
      <c r="P56" s="25">
        <v>-2854</v>
      </c>
      <c r="Q56" s="104">
        <f t="shared" si="3"/>
        <v>21000.35</v>
      </c>
      <c r="R56" s="104">
        <f t="shared" si="4"/>
        <v>21000.35</v>
      </c>
      <c r="S56" s="104">
        <f t="shared" si="5"/>
        <v>21000.35</v>
      </c>
    </row>
    <row r="57" spans="2:19" ht="27" x14ac:dyDescent="0.25">
      <c r="B57" s="24" t="s">
        <v>140</v>
      </c>
      <c r="C57" s="24">
        <v>4145</v>
      </c>
      <c r="D57" s="24">
        <v>7200</v>
      </c>
      <c r="E57" s="25">
        <v>3055</v>
      </c>
      <c r="F57" s="25">
        <v>3055</v>
      </c>
      <c r="G57" s="25">
        <v>3055</v>
      </c>
      <c r="H57" s="25"/>
      <c r="I57" s="25"/>
      <c r="J57" s="25"/>
      <c r="K57" s="103">
        <f t="shared" si="0"/>
        <v>7200</v>
      </c>
      <c r="L57" s="103">
        <f t="shared" si="1"/>
        <v>7200</v>
      </c>
      <c r="M57" s="103">
        <f t="shared" si="2"/>
        <v>7200</v>
      </c>
      <c r="N57" s="25"/>
      <c r="O57" s="25"/>
      <c r="P57" s="25"/>
      <c r="Q57" s="104">
        <f t="shared" si="3"/>
        <v>7200</v>
      </c>
      <c r="R57" s="104">
        <f t="shared" si="4"/>
        <v>7200</v>
      </c>
      <c r="S57" s="104">
        <f t="shared" si="5"/>
        <v>7200</v>
      </c>
    </row>
    <row r="58" spans="2:19" ht="27" x14ac:dyDescent="0.25">
      <c r="B58" s="24" t="s">
        <v>141</v>
      </c>
      <c r="C58" s="24">
        <v>696.73</v>
      </c>
      <c r="D58" s="24">
        <v>7930.9</v>
      </c>
      <c r="E58" s="25">
        <v>9634.2000000000007</v>
      </c>
      <c r="F58" s="25">
        <v>10303.24</v>
      </c>
      <c r="G58" s="25">
        <v>11303.24</v>
      </c>
      <c r="H58" s="25"/>
      <c r="I58" s="25"/>
      <c r="J58" s="25"/>
      <c r="K58" s="103">
        <f t="shared" si="0"/>
        <v>10330.93</v>
      </c>
      <c r="L58" s="103">
        <f t="shared" si="1"/>
        <v>10999.97</v>
      </c>
      <c r="M58" s="103">
        <f t="shared" si="2"/>
        <v>11999.97</v>
      </c>
      <c r="N58" s="25"/>
      <c r="O58" s="25"/>
      <c r="P58" s="25"/>
      <c r="Q58" s="104">
        <f t="shared" si="3"/>
        <v>10330.93</v>
      </c>
      <c r="R58" s="104">
        <f t="shared" si="4"/>
        <v>10999.97</v>
      </c>
      <c r="S58" s="104">
        <f t="shared" si="5"/>
        <v>11999.97</v>
      </c>
    </row>
    <row r="59" spans="2:19" ht="40.5" x14ac:dyDescent="0.25">
      <c r="B59" s="24" t="s">
        <v>142</v>
      </c>
      <c r="C59" s="24">
        <v>31864.9</v>
      </c>
      <c r="D59" s="24">
        <v>23128</v>
      </c>
      <c r="E59" s="25">
        <v>1135.0999999999999</v>
      </c>
      <c r="F59" s="25">
        <v>2135.0999999999985</v>
      </c>
      <c r="G59" s="25">
        <v>3135.0999999999985</v>
      </c>
      <c r="H59" s="25"/>
      <c r="I59" s="25"/>
      <c r="J59" s="25"/>
      <c r="K59" s="103">
        <f t="shared" si="0"/>
        <v>33000</v>
      </c>
      <c r="L59" s="103">
        <f t="shared" si="1"/>
        <v>34000</v>
      </c>
      <c r="M59" s="103">
        <f t="shared" si="2"/>
        <v>35000</v>
      </c>
      <c r="N59" s="25"/>
      <c r="O59" s="25"/>
      <c r="P59" s="25"/>
      <c r="Q59" s="104">
        <f t="shared" si="3"/>
        <v>33000</v>
      </c>
      <c r="R59" s="104">
        <f t="shared" si="4"/>
        <v>34000</v>
      </c>
      <c r="S59" s="104">
        <f t="shared" si="5"/>
        <v>35000</v>
      </c>
    </row>
    <row r="60" spans="2:19" ht="27" x14ac:dyDescent="0.25">
      <c r="B60" s="24" t="s">
        <v>143</v>
      </c>
      <c r="C60" s="24">
        <v>68734.7</v>
      </c>
      <c r="D60" s="24">
        <v>53958</v>
      </c>
      <c r="E60" s="25">
        <v>502.3</v>
      </c>
      <c r="F60" s="25">
        <v>21265.3</v>
      </c>
      <c r="G60" s="25">
        <v>21265.3</v>
      </c>
      <c r="H60" s="25"/>
      <c r="I60" s="25"/>
      <c r="J60" s="25"/>
      <c r="K60" s="103">
        <f t="shared" si="0"/>
        <v>69237</v>
      </c>
      <c r="L60" s="103">
        <f t="shared" si="1"/>
        <v>90000</v>
      </c>
      <c r="M60" s="103">
        <f t="shared" si="2"/>
        <v>90000</v>
      </c>
      <c r="N60" s="25"/>
      <c r="O60" s="25"/>
      <c r="P60" s="25"/>
      <c r="Q60" s="104">
        <f t="shared" si="3"/>
        <v>69237</v>
      </c>
      <c r="R60" s="104">
        <f t="shared" si="4"/>
        <v>90000</v>
      </c>
      <c r="S60" s="104">
        <f t="shared" si="5"/>
        <v>90000</v>
      </c>
    </row>
    <row r="61" spans="2:19" x14ac:dyDescent="0.25">
      <c r="B61" s="24" t="s">
        <v>144</v>
      </c>
      <c r="C61" s="24">
        <v>33711.199999999997</v>
      </c>
      <c r="D61" s="24">
        <v>44100</v>
      </c>
      <c r="E61" s="25">
        <v>6488.8</v>
      </c>
      <c r="F61" s="25">
        <v>11288.8</v>
      </c>
      <c r="G61" s="25">
        <v>11288.8</v>
      </c>
      <c r="H61" s="25"/>
      <c r="I61" s="25"/>
      <c r="J61" s="25"/>
      <c r="K61" s="103">
        <f t="shared" si="0"/>
        <v>40200</v>
      </c>
      <c r="L61" s="103">
        <f t="shared" si="1"/>
        <v>45000</v>
      </c>
      <c r="M61" s="103">
        <f t="shared" si="2"/>
        <v>45000</v>
      </c>
      <c r="N61" s="25"/>
      <c r="O61" s="25"/>
      <c r="P61" s="25"/>
      <c r="Q61" s="104">
        <f t="shared" si="3"/>
        <v>40200</v>
      </c>
      <c r="R61" s="104">
        <f t="shared" si="4"/>
        <v>45000</v>
      </c>
      <c r="S61" s="104">
        <f t="shared" si="5"/>
        <v>45000</v>
      </c>
    </row>
    <row r="62" spans="2:19" ht="27" x14ac:dyDescent="0.25">
      <c r="B62" s="24" t="s">
        <v>145</v>
      </c>
      <c r="C62" s="24">
        <v>14623.05</v>
      </c>
      <c r="D62" s="24">
        <v>7586.9</v>
      </c>
      <c r="E62" s="25"/>
      <c r="F62" s="25"/>
      <c r="G62" s="25"/>
      <c r="H62" s="25"/>
      <c r="I62" s="25"/>
      <c r="J62" s="25"/>
      <c r="K62" s="103">
        <f t="shared" si="0"/>
        <v>14623.05</v>
      </c>
      <c r="L62" s="103">
        <f t="shared" si="1"/>
        <v>14623.05</v>
      </c>
      <c r="M62" s="103">
        <f t="shared" si="2"/>
        <v>14623.05</v>
      </c>
      <c r="N62" s="25">
        <v>-7036.2</v>
      </c>
      <c r="O62" s="25">
        <v>-4623.0499999999993</v>
      </c>
      <c r="P62" s="25">
        <v>-2623.0499999999993</v>
      </c>
      <c r="Q62" s="104">
        <f t="shared" si="3"/>
        <v>7586.8499999999995</v>
      </c>
      <c r="R62" s="104">
        <f t="shared" si="4"/>
        <v>10000</v>
      </c>
      <c r="S62" s="104">
        <f t="shared" si="5"/>
        <v>12000</v>
      </c>
    </row>
    <row r="63" spans="2:19" ht="27" x14ac:dyDescent="0.25">
      <c r="B63" s="24" t="s">
        <v>146</v>
      </c>
      <c r="C63" s="24"/>
      <c r="D63" s="24"/>
      <c r="E63" s="25"/>
      <c r="F63" s="25"/>
      <c r="G63" s="25"/>
      <c r="H63" s="25"/>
      <c r="I63" s="25"/>
      <c r="J63" s="25"/>
      <c r="K63" s="103">
        <f t="shared" si="0"/>
        <v>0</v>
      </c>
      <c r="L63" s="103">
        <f t="shared" si="1"/>
        <v>0</v>
      </c>
      <c r="M63" s="103">
        <f t="shared" si="2"/>
        <v>0</v>
      </c>
      <c r="N63" s="25"/>
      <c r="O63" s="25"/>
      <c r="P63" s="25"/>
      <c r="Q63" s="104">
        <f t="shared" si="3"/>
        <v>0</v>
      </c>
      <c r="R63" s="104">
        <f t="shared" si="4"/>
        <v>0</v>
      </c>
      <c r="S63" s="104">
        <f t="shared" si="5"/>
        <v>0</v>
      </c>
    </row>
    <row r="64" spans="2:19" ht="40.5" x14ac:dyDescent="0.25">
      <c r="B64" s="24" t="s">
        <v>147</v>
      </c>
      <c r="C64" s="24">
        <v>5883.96</v>
      </c>
      <c r="D64" s="24">
        <v>6000</v>
      </c>
      <c r="E64" s="25">
        <v>116</v>
      </c>
      <c r="F64" s="25">
        <v>116</v>
      </c>
      <c r="G64" s="25">
        <v>116</v>
      </c>
      <c r="H64" s="25"/>
      <c r="I64" s="25"/>
      <c r="J64" s="25"/>
      <c r="K64" s="103">
        <f t="shared" si="0"/>
        <v>5999.96</v>
      </c>
      <c r="L64" s="103">
        <f t="shared" si="1"/>
        <v>5999.96</v>
      </c>
      <c r="M64" s="103">
        <f t="shared" si="2"/>
        <v>5999.96</v>
      </c>
      <c r="N64" s="25"/>
      <c r="O64" s="25"/>
      <c r="P64" s="25"/>
      <c r="Q64" s="104">
        <f t="shared" si="3"/>
        <v>5999.96</v>
      </c>
      <c r="R64" s="104">
        <f t="shared" si="4"/>
        <v>5999.96</v>
      </c>
      <c r="S64" s="104">
        <f t="shared" si="5"/>
        <v>5999.96</v>
      </c>
    </row>
    <row r="65" spans="2:19" x14ac:dyDescent="0.25">
      <c r="B65" s="24" t="s">
        <v>343</v>
      </c>
      <c r="C65" s="24">
        <v>15847.21</v>
      </c>
      <c r="D65" s="24">
        <v>16080</v>
      </c>
      <c r="E65" s="25">
        <v>232.7</v>
      </c>
      <c r="F65" s="25">
        <v>1152.7900000000009</v>
      </c>
      <c r="G65" s="25">
        <v>1152.7900000000009</v>
      </c>
      <c r="H65" s="25"/>
      <c r="I65" s="25"/>
      <c r="J65" s="25"/>
      <c r="K65" s="103">
        <f t="shared" si="0"/>
        <v>16079.91</v>
      </c>
      <c r="L65" s="103">
        <f t="shared" si="1"/>
        <v>17000</v>
      </c>
      <c r="M65" s="103">
        <f t="shared" si="2"/>
        <v>17000</v>
      </c>
      <c r="N65" s="25"/>
      <c r="O65" s="25"/>
      <c r="P65" s="25"/>
      <c r="Q65" s="104">
        <f t="shared" si="3"/>
        <v>16079.91</v>
      </c>
      <c r="R65" s="104">
        <f t="shared" si="4"/>
        <v>17000</v>
      </c>
      <c r="S65" s="104">
        <f t="shared" si="5"/>
        <v>17000</v>
      </c>
    </row>
    <row r="66" spans="2:19" x14ac:dyDescent="0.25">
      <c r="B66" s="24" t="s">
        <v>344</v>
      </c>
      <c r="C66" s="24">
        <v>2464.96</v>
      </c>
      <c r="D66" s="24">
        <v>3315</v>
      </c>
      <c r="E66" s="25">
        <v>935</v>
      </c>
      <c r="F66" s="25"/>
      <c r="G66" s="25"/>
      <c r="H66" s="25"/>
      <c r="I66" s="25"/>
      <c r="J66" s="25"/>
      <c r="K66" s="103">
        <f t="shared" si="0"/>
        <v>3399.96</v>
      </c>
      <c r="L66" s="103">
        <f t="shared" si="1"/>
        <v>2464.96</v>
      </c>
      <c r="M66" s="103">
        <f t="shared" si="2"/>
        <v>2464.96</v>
      </c>
      <c r="N66" s="25"/>
      <c r="O66" s="25">
        <v>-364.96000000000004</v>
      </c>
      <c r="P66" s="25">
        <v>-314.96000000000004</v>
      </c>
      <c r="Q66" s="104">
        <f t="shared" si="3"/>
        <v>3399.96</v>
      </c>
      <c r="R66" s="104">
        <f t="shared" si="4"/>
        <v>2100</v>
      </c>
      <c r="S66" s="104">
        <f t="shared" si="5"/>
        <v>2150</v>
      </c>
    </row>
    <row r="67" spans="2:19" ht="40.5" x14ac:dyDescent="0.25">
      <c r="B67" s="24" t="s">
        <v>345</v>
      </c>
      <c r="C67" s="24">
        <v>4431.33</v>
      </c>
      <c r="D67" s="24">
        <v>25000</v>
      </c>
      <c r="E67" s="25">
        <v>20568.7</v>
      </c>
      <c r="F67" s="25">
        <v>20568.7</v>
      </c>
      <c r="G67" s="25">
        <v>20568.7</v>
      </c>
      <c r="H67" s="25"/>
      <c r="I67" s="25"/>
      <c r="J67" s="25"/>
      <c r="K67" s="103">
        <f t="shared" si="0"/>
        <v>25000.03</v>
      </c>
      <c r="L67" s="103">
        <f t="shared" si="1"/>
        <v>25000.03</v>
      </c>
      <c r="M67" s="103">
        <f t="shared" si="2"/>
        <v>25000.03</v>
      </c>
      <c r="N67" s="25"/>
      <c r="O67" s="25"/>
      <c r="P67" s="25"/>
      <c r="Q67" s="104">
        <f t="shared" si="3"/>
        <v>25000.03</v>
      </c>
      <c r="R67" s="104">
        <f t="shared" si="4"/>
        <v>25000.03</v>
      </c>
      <c r="S67" s="104">
        <f t="shared" si="5"/>
        <v>25000.03</v>
      </c>
    </row>
    <row r="68" spans="2:19" x14ac:dyDescent="0.25">
      <c r="B68" s="24" t="s">
        <v>346</v>
      </c>
      <c r="C68" s="24">
        <v>1711.48</v>
      </c>
      <c r="D68" s="24">
        <v>2000</v>
      </c>
      <c r="E68" s="25">
        <v>1288.5</v>
      </c>
      <c r="F68" s="25">
        <v>1288.5</v>
      </c>
      <c r="G68" s="25">
        <v>1288.5</v>
      </c>
      <c r="H68" s="25"/>
      <c r="I68" s="25"/>
      <c r="J68" s="25"/>
      <c r="K68" s="103">
        <f t="shared" si="0"/>
        <v>2999.98</v>
      </c>
      <c r="L68" s="103">
        <f t="shared" si="1"/>
        <v>2999.98</v>
      </c>
      <c r="M68" s="103">
        <f t="shared" si="2"/>
        <v>2999.98</v>
      </c>
      <c r="N68" s="25"/>
      <c r="O68" s="25"/>
      <c r="P68" s="25"/>
      <c r="Q68" s="104">
        <f t="shared" si="3"/>
        <v>2999.98</v>
      </c>
      <c r="R68" s="104">
        <f t="shared" si="4"/>
        <v>2999.98</v>
      </c>
      <c r="S68" s="104">
        <f t="shared" si="5"/>
        <v>2999.98</v>
      </c>
    </row>
    <row r="69" spans="2:19" x14ac:dyDescent="0.25">
      <c r="B69" s="24"/>
      <c r="C69" s="24"/>
      <c r="D69" s="24"/>
      <c r="E69" s="25"/>
      <c r="F69" s="25"/>
      <c r="G69" s="25"/>
      <c r="H69" s="25"/>
      <c r="I69" s="25"/>
      <c r="J69" s="25"/>
      <c r="K69" s="103">
        <f t="shared" si="0"/>
        <v>0</v>
      </c>
      <c r="L69" s="103">
        <f t="shared" si="1"/>
        <v>0</v>
      </c>
      <c r="M69" s="103">
        <f t="shared" si="2"/>
        <v>0</v>
      </c>
      <c r="N69" s="25"/>
      <c r="O69" s="25"/>
      <c r="P69" s="25"/>
      <c r="Q69" s="104">
        <f t="shared" si="3"/>
        <v>0</v>
      </c>
      <c r="R69" s="104">
        <f t="shared" si="4"/>
        <v>0</v>
      </c>
      <c r="S69" s="104">
        <f t="shared" si="5"/>
        <v>0</v>
      </c>
    </row>
    <row r="70" spans="2:19" x14ac:dyDescent="0.25">
      <c r="B70" s="24"/>
      <c r="C70" s="24"/>
      <c r="D70" s="24"/>
      <c r="E70" s="25"/>
      <c r="F70" s="25"/>
      <c r="G70" s="25"/>
      <c r="H70" s="25"/>
      <c r="I70" s="25"/>
      <c r="J70" s="25"/>
      <c r="K70" s="103">
        <f t="shared" si="0"/>
        <v>0</v>
      </c>
      <c r="L70" s="103">
        <f t="shared" si="1"/>
        <v>0</v>
      </c>
      <c r="M70" s="103">
        <f t="shared" si="2"/>
        <v>0</v>
      </c>
      <c r="N70" s="25"/>
      <c r="O70" s="25"/>
      <c r="P70" s="25"/>
      <c r="Q70" s="104">
        <f t="shared" si="3"/>
        <v>0</v>
      </c>
      <c r="R70" s="104">
        <f t="shared" si="4"/>
        <v>0</v>
      </c>
      <c r="S70" s="104">
        <f t="shared" si="5"/>
        <v>0</v>
      </c>
    </row>
    <row r="71" spans="2:19" x14ac:dyDescent="0.25">
      <c r="B71" s="24"/>
      <c r="C71" s="24"/>
      <c r="D71" s="24"/>
      <c r="E71" s="25"/>
      <c r="F71" s="25"/>
      <c r="G71" s="25"/>
      <c r="H71" s="25"/>
      <c r="I71" s="25"/>
      <c r="J71" s="25"/>
      <c r="K71" s="103">
        <f t="shared" si="0"/>
        <v>0</v>
      </c>
      <c r="L71" s="103">
        <f t="shared" si="1"/>
        <v>0</v>
      </c>
      <c r="M71" s="103">
        <f t="shared" si="2"/>
        <v>0</v>
      </c>
      <c r="N71" s="25"/>
      <c r="O71" s="25"/>
      <c r="P71" s="25"/>
      <c r="Q71" s="104">
        <f t="shared" si="3"/>
        <v>0</v>
      </c>
      <c r="R71" s="104">
        <f t="shared" si="4"/>
        <v>0</v>
      </c>
      <c r="S71" s="104">
        <f t="shared" si="5"/>
        <v>0</v>
      </c>
    </row>
    <row r="72" spans="2:19" x14ac:dyDescent="0.25">
      <c r="B72" s="24"/>
      <c r="C72" s="24"/>
      <c r="D72" s="24"/>
      <c r="E72" s="25"/>
      <c r="F72" s="25"/>
      <c r="G72" s="25"/>
      <c r="H72" s="25"/>
      <c r="I72" s="25"/>
      <c r="J72" s="25"/>
      <c r="K72" s="103">
        <f t="shared" si="0"/>
        <v>0</v>
      </c>
      <c r="L72" s="103">
        <f t="shared" si="1"/>
        <v>0</v>
      </c>
      <c r="M72" s="103">
        <f t="shared" si="2"/>
        <v>0</v>
      </c>
      <c r="N72" s="25"/>
      <c r="O72" s="25"/>
      <c r="P72" s="25"/>
      <c r="Q72" s="104">
        <f t="shared" si="3"/>
        <v>0</v>
      </c>
      <c r="R72" s="104">
        <f t="shared" si="4"/>
        <v>0</v>
      </c>
      <c r="S72" s="104">
        <f t="shared" si="5"/>
        <v>0</v>
      </c>
    </row>
    <row r="73" spans="2:19" x14ac:dyDescent="0.25">
      <c r="B73" s="24"/>
      <c r="C73" s="24"/>
      <c r="D73" s="24"/>
      <c r="E73" s="25"/>
      <c r="F73" s="25"/>
      <c r="G73" s="25"/>
      <c r="H73" s="25"/>
      <c r="I73" s="25"/>
      <c r="J73" s="25"/>
      <c r="K73" s="103">
        <f t="shared" si="0"/>
        <v>0</v>
      </c>
      <c r="L73" s="103">
        <f t="shared" si="1"/>
        <v>0</v>
      </c>
      <c r="M73" s="103">
        <f t="shared" si="2"/>
        <v>0</v>
      </c>
      <c r="N73" s="25"/>
      <c r="O73" s="25"/>
      <c r="P73" s="25"/>
      <c r="Q73" s="104">
        <f t="shared" si="3"/>
        <v>0</v>
      </c>
      <c r="R73" s="104">
        <f t="shared" si="4"/>
        <v>0</v>
      </c>
      <c r="S73" s="104">
        <f t="shared" si="5"/>
        <v>0</v>
      </c>
    </row>
    <row r="74" spans="2:19" x14ac:dyDescent="0.25">
      <c r="B74" s="24"/>
      <c r="C74" s="24"/>
      <c r="D74" s="24"/>
      <c r="E74" s="25"/>
      <c r="F74" s="25"/>
      <c r="G74" s="25"/>
      <c r="H74" s="25"/>
      <c r="I74" s="25"/>
      <c r="J74" s="25"/>
      <c r="K74" s="103">
        <f t="shared" si="0"/>
        <v>0</v>
      </c>
      <c r="L74" s="103">
        <f t="shared" si="1"/>
        <v>0</v>
      </c>
      <c r="M74" s="103">
        <f t="shared" si="2"/>
        <v>0</v>
      </c>
      <c r="N74" s="25"/>
      <c r="O74" s="25"/>
      <c r="P74" s="25"/>
      <c r="Q74" s="104">
        <f t="shared" si="3"/>
        <v>0</v>
      </c>
      <c r="R74" s="104">
        <f t="shared" si="4"/>
        <v>0</v>
      </c>
      <c r="S74" s="104">
        <f t="shared" si="5"/>
        <v>0</v>
      </c>
    </row>
    <row r="75" spans="2:19" x14ac:dyDescent="0.25">
      <c r="B75" s="24"/>
      <c r="C75" s="24"/>
      <c r="D75" s="24"/>
      <c r="E75" s="25"/>
      <c r="F75" s="25"/>
      <c r="G75" s="25"/>
      <c r="H75" s="25"/>
      <c r="I75" s="25"/>
      <c r="J75" s="25"/>
      <c r="K75" s="103">
        <f t="shared" si="0"/>
        <v>0</v>
      </c>
      <c r="L75" s="103">
        <f t="shared" si="1"/>
        <v>0</v>
      </c>
      <c r="M75" s="103">
        <f t="shared" si="2"/>
        <v>0</v>
      </c>
      <c r="N75" s="25"/>
      <c r="O75" s="25"/>
      <c r="P75" s="25"/>
      <c r="Q75" s="104">
        <f t="shared" si="3"/>
        <v>0</v>
      </c>
      <c r="R75" s="104">
        <f t="shared" si="4"/>
        <v>0</v>
      </c>
      <c r="S75" s="104">
        <f t="shared" si="5"/>
        <v>0</v>
      </c>
    </row>
    <row r="76" spans="2:19" x14ac:dyDescent="0.25">
      <c r="B76" s="24"/>
      <c r="C76" s="24"/>
      <c r="D76" s="24"/>
      <c r="E76" s="25"/>
      <c r="F76" s="25"/>
      <c r="G76" s="25"/>
      <c r="H76" s="25"/>
      <c r="I76" s="25"/>
      <c r="J76" s="25"/>
      <c r="K76" s="103">
        <f t="shared" si="0"/>
        <v>0</v>
      </c>
      <c r="L76" s="103">
        <f t="shared" si="1"/>
        <v>0</v>
      </c>
      <c r="M76" s="103">
        <f t="shared" si="2"/>
        <v>0</v>
      </c>
      <c r="N76" s="25"/>
      <c r="O76" s="25"/>
      <c r="P76" s="25"/>
      <c r="Q76" s="104">
        <f t="shared" si="3"/>
        <v>0</v>
      </c>
      <c r="R76" s="104">
        <f t="shared" si="4"/>
        <v>0</v>
      </c>
      <c r="S76" s="104">
        <f t="shared" si="5"/>
        <v>0</v>
      </c>
    </row>
    <row r="77" spans="2:19" x14ac:dyDescent="0.25">
      <c r="B77" s="24"/>
      <c r="C77" s="24"/>
      <c r="D77" s="24"/>
      <c r="E77" s="25"/>
      <c r="F77" s="25"/>
      <c r="G77" s="25"/>
      <c r="H77" s="25"/>
      <c r="I77" s="25"/>
      <c r="J77" s="25"/>
      <c r="K77" s="103">
        <f t="shared" si="0"/>
        <v>0</v>
      </c>
      <c r="L77" s="103">
        <f t="shared" si="1"/>
        <v>0</v>
      </c>
      <c r="M77" s="103">
        <f t="shared" si="2"/>
        <v>0</v>
      </c>
      <c r="N77" s="25"/>
      <c r="O77" s="25"/>
      <c r="P77" s="25"/>
      <c r="Q77" s="104">
        <f t="shared" si="3"/>
        <v>0</v>
      </c>
      <c r="R77" s="104">
        <f t="shared" si="4"/>
        <v>0</v>
      </c>
      <c r="S77" s="104">
        <f t="shared" si="5"/>
        <v>0</v>
      </c>
    </row>
    <row r="78" spans="2:19" x14ac:dyDescent="0.25">
      <c r="B78" s="24"/>
      <c r="C78" s="24"/>
      <c r="D78" s="24"/>
      <c r="E78" s="25"/>
      <c r="F78" s="25"/>
      <c r="G78" s="25"/>
      <c r="H78" s="25"/>
      <c r="I78" s="25"/>
      <c r="J78" s="25"/>
      <c r="K78" s="103">
        <f t="shared" si="0"/>
        <v>0</v>
      </c>
      <c r="L78" s="103">
        <f t="shared" si="1"/>
        <v>0</v>
      </c>
      <c r="M78" s="103">
        <f t="shared" si="2"/>
        <v>0</v>
      </c>
      <c r="N78" s="25"/>
      <c r="O78" s="25"/>
      <c r="P78" s="25"/>
      <c r="Q78" s="104">
        <f t="shared" si="3"/>
        <v>0</v>
      </c>
      <c r="R78" s="104">
        <f t="shared" si="4"/>
        <v>0</v>
      </c>
      <c r="S78" s="104">
        <f t="shared" si="5"/>
        <v>0</v>
      </c>
    </row>
    <row r="79" spans="2:19" x14ac:dyDescent="0.25">
      <c r="B79" s="24"/>
      <c r="C79" s="24"/>
      <c r="D79" s="24"/>
      <c r="E79" s="25"/>
      <c r="F79" s="25"/>
      <c r="G79" s="25"/>
      <c r="H79" s="25"/>
      <c r="I79" s="25"/>
      <c r="J79" s="25"/>
      <c r="K79" s="69">
        <f t="shared" ref="K79:M81" si="6">C79+E79+H79</f>
        <v>0</v>
      </c>
      <c r="L79" s="69">
        <f t="shared" si="6"/>
        <v>0</v>
      </c>
      <c r="M79" s="69">
        <f t="shared" si="6"/>
        <v>0</v>
      </c>
      <c r="N79" s="25"/>
      <c r="O79" s="25"/>
      <c r="P79" s="25"/>
      <c r="Q79" s="70">
        <f t="shared" ref="Q79:S81" si="7">K79+N79</f>
        <v>0</v>
      </c>
      <c r="R79" s="70">
        <f t="shared" si="7"/>
        <v>0</v>
      </c>
      <c r="S79" s="70">
        <f t="shared" si="7"/>
        <v>0</v>
      </c>
    </row>
    <row r="80" spans="2:19" x14ac:dyDescent="0.25">
      <c r="B80" s="24"/>
      <c r="C80" s="24"/>
      <c r="D80" s="24"/>
      <c r="E80" s="25"/>
      <c r="F80" s="25"/>
      <c r="G80" s="25"/>
      <c r="H80" s="25"/>
      <c r="I80" s="25"/>
      <c r="J80" s="25"/>
      <c r="K80" s="69">
        <f t="shared" si="6"/>
        <v>0</v>
      </c>
      <c r="L80" s="69">
        <f t="shared" si="6"/>
        <v>0</v>
      </c>
      <c r="M80" s="69">
        <f t="shared" si="6"/>
        <v>0</v>
      </c>
      <c r="N80" s="25"/>
      <c r="O80" s="25"/>
      <c r="P80" s="25"/>
      <c r="Q80" s="70">
        <f t="shared" si="7"/>
        <v>0</v>
      </c>
      <c r="R80" s="70">
        <f t="shared" si="7"/>
        <v>0</v>
      </c>
      <c r="S80" s="70">
        <f t="shared" si="7"/>
        <v>0</v>
      </c>
    </row>
    <row r="81" spans="2:19" x14ac:dyDescent="0.25">
      <c r="B81" s="24"/>
      <c r="C81" s="24"/>
      <c r="D81" s="24"/>
      <c r="E81" s="25"/>
      <c r="F81" s="25"/>
      <c r="G81" s="25"/>
      <c r="H81" s="25"/>
      <c r="I81" s="25"/>
      <c r="J81" s="25"/>
      <c r="K81" s="69">
        <f t="shared" si="6"/>
        <v>0</v>
      </c>
      <c r="L81" s="69">
        <f t="shared" si="6"/>
        <v>0</v>
      </c>
      <c r="M81" s="69">
        <f t="shared" si="6"/>
        <v>0</v>
      </c>
      <c r="N81" s="25"/>
      <c r="O81" s="25"/>
      <c r="P81" s="25"/>
      <c r="Q81" s="70">
        <f t="shared" si="7"/>
        <v>0</v>
      </c>
      <c r="R81" s="70">
        <f t="shared" si="7"/>
        <v>0</v>
      </c>
      <c r="S81" s="70">
        <f t="shared" si="7"/>
        <v>0</v>
      </c>
    </row>
    <row r="82" spans="2:19" ht="28.5" x14ac:dyDescent="0.25">
      <c r="B82" s="17" t="s">
        <v>105</v>
      </c>
      <c r="C82" s="24">
        <v>3061554.01</v>
      </c>
      <c r="D82" s="24"/>
      <c r="E82" s="69">
        <f>SUM(E40:E81)</f>
        <v>721845.64999999991</v>
      </c>
      <c r="F82" s="69">
        <f t="shared" ref="F82:J82" si="8">SUM(F40:F81)</f>
        <v>776917.22000000009</v>
      </c>
      <c r="G82" s="69">
        <f t="shared" si="8"/>
        <v>791326.02</v>
      </c>
      <c r="H82" s="69">
        <f t="shared" si="8"/>
        <v>0</v>
      </c>
      <c r="I82" s="69">
        <f t="shared" si="8"/>
        <v>0</v>
      </c>
      <c r="J82" s="69">
        <f t="shared" si="8"/>
        <v>0</v>
      </c>
      <c r="K82" s="69">
        <f>C82+E82+H82</f>
        <v>3783399.6599999997</v>
      </c>
      <c r="L82" s="69">
        <f>C82+F82+I82</f>
        <v>3838471.23</v>
      </c>
      <c r="M82" s="69">
        <f>C82+G82+J82</f>
        <v>3852880.03</v>
      </c>
      <c r="N82" s="71" t="s">
        <v>2</v>
      </c>
      <c r="O82" s="71" t="s">
        <v>2</v>
      </c>
      <c r="P82" s="71" t="s">
        <v>2</v>
      </c>
      <c r="Q82" s="70" t="s">
        <v>2</v>
      </c>
      <c r="R82" s="70" t="s">
        <v>2</v>
      </c>
      <c r="S82" s="70" t="s">
        <v>2</v>
      </c>
    </row>
    <row r="83" spans="2:19" ht="28.5" x14ac:dyDescent="0.25">
      <c r="B83" s="17" t="s">
        <v>106</v>
      </c>
      <c r="C83" s="24"/>
      <c r="D83" s="24"/>
      <c r="E83" s="69" t="s">
        <v>40</v>
      </c>
      <c r="F83" s="69" t="s">
        <v>40</v>
      </c>
      <c r="G83" s="69" t="s">
        <v>40</v>
      </c>
      <c r="H83" s="69" t="s">
        <v>40</v>
      </c>
      <c r="I83" s="69" t="s">
        <v>40</v>
      </c>
      <c r="J83" s="69" t="s">
        <v>40</v>
      </c>
      <c r="K83" s="69">
        <f>C83</f>
        <v>0</v>
      </c>
      <c r="L83" s="69">
        <f>C83</f>
        <v>0</v>
      </c>
      <c r="M83" s="69">
        <f>C83</f>
        <v>0</v>
      </c>
      <c r="N83" s="71" t="s">
        <v>2</v>
      </c>
      <c r="O83" s="71" t="s">
        <v>2</v>
      </c>
      <c r="P83" s="71" t="s">
        <v>2</v>
      </c>
      <c r="Q83" s="70" t="s">
        <v>2</v>
      </c>
      <c r="R83" s="70" t="s">
        <v>2</v>
      </c>
      <c r="S83" s="70" t="s">
        <v>2</v>
      </c>
    </row>
    <row r="84" spans="2:19" x14ac:dyDescent="0.25">
      <c r="B84" s="17" t="s">
        <v>107</v>
      </c>
      <c r="C84" s="69">
        <f>SUM(C40:C81)</f>
        <v>3061554.01</v>
      </c>
      <c r="D84" s="69">
        <f>SUM(D40:D81)</f>
        <v>3037271.9</v>
      </c>
      <c r="E84" s="69">
        <f>E82</f>
        <v>721845.64999999991</v>
      </c>
      <c r="F84" s="69">
        <f t="shared" ref="F84:J84" si="9">F82</f>
        <v>776917.22000000009</v>
      </c>
      <c r="G84" s="69">
        <f t="shared" si="9"/>
        <v>791326.02</v>
      </c>
      <c r="H84" s="69">
        <f t="shared" si="9"/>
        <v>0</v>
      </c>
      <c r="I84" s="69">
        <f t="shared" si="9"/>
        <v>0</v>
      </c>
      <c r="J84" s="69">
        <f t="shared" si="9"/>
        <v>0</v>
      </c>
      <c r="K84" s="71">
        <f>K82+K83</f>
        <v>3783399.6599999997</v>
      </c>
      <c r="L84" s="71">
        <f t="shared" ref="L84:M84" si="10">L82+L83</f>
        <v>3838471.23</v>
      </c>
      <c r="M84" s="71">
        <f t="shared" si="10"/>
        <v>3852880.03</v>
      </c>
      <c r="N84" s="71">
        <f>SUM(N40:N81)</f>
        <v>-54182.000000000007</v>
      </c>
      <c r="O84" s="71">
        <f t="shared" ref="O84:P84" si="11">SUM(O40:O81)</f>
        <v>-51339.669999999991</v>
      </c>
      <c r="P84" s="71">
        <f t="shared" si="11"/>
        <v>-49938.669999999991</v>
      </c>
      <c r="Q84" s="70">
        <f>K84+N84</f>
        <v>3729217.6599999997</v>
      </c>
      <c r="R84" s="70">
        <f>L84+O84</f>
        <v>3787131.56</v>
      </c>
      <c r="S84" s="70">
        <f>M84+P84</f>
        <v>3802941.36</v>
      </c>
    </row>
  </sheetData>
  <mergeCells count="13">
    <mergeCell ref="K17:K18"/>
    <mergeCell ref="B17:B18"/>
    <mergeCell ref="C17:C18"/>
    <mergeCell ref="D17:D18"/>
    <mergeCell ref="E17:E18"/>
    <mergeCell ref="F17:J17"/>
    <mergeCell ref="Q38:S38"/>
    <mergeCell ref="B34:E34"/>
    <mergeCell ref="B38:B39"/>
    <mergeCell ref="E38:G38"/>
    <mergeCell ref="H38:J38"/>
    <mergeCell ref="K38:M38"/>
    <mergeCell ref="N38:P38"/>
  </mergeCells>
  <dataValidations count="4">
    <dataValidation showInputMessage="1" showErrorMessage="1" sqref="E19:E24"/>
    <dataValidation type="list" allowBlank="1" showInputMessage="1" showErrorMessage="1" sqref="D19:D24">
      <formula1>$V$2:$V$3</formula1>
    </dataValidation>
    <dataValidation type="list" allowBlank="1" showInputMessage="1" showErrorMessage="1" sqref="B13">
      <formula1>$U$2:$U$4</formula1>
    </dataValidation>
    <dataValidation type="whole" operator="lessThan" allowBlank="1" showInputMessage="1" showErrorMessage="1" sqref="N40:P8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1</xdr:col>
                    <xdr:colOff>85725</xdr:colOff>
                    <xdr:row>30</xdr:row>
                    <xdr:rowOff>0</xdr:rowOff>
                  </from>
                  <to>
                    <xdr:col>2</xdr:col>
                    <xdr:colOff>1171575</xdr:colOff>
                    <xdr:row>31</xdr:row>
                    <xdr:rowOff>28575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1</xdr:col>
                    <xdr:colOff>85725</xdr:colOff>
                    <xdr:row>27</xdr:row>
                    <xdr:rowOff>171450</xdr:rowOff>
                  </from>
                  <to>
                    <xdr:col>3</xdr:col>
                    <xdr:colOff>266700</xdr:colOff>
                    <xdr:row>29</xdr:row>
                    <xdr:rowOff>28575</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1</xdr:col>
                    <xdr:colOff>85725</xdr:colOff>
                    <xdr:row>29</xdr:row>
                    <xdr:rowOff>28575</xdr:rowOff>
                  </from>
                  <to>
                    <xdr:col>3</xdr:col>
                    <xdr:colOff>266700</xdr:colOff>
                    <xdr:row>30</xdr:row>
                    <xdr:rowOff>0</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1</xdr:col>
                    <xdr:colOff>95250</xdr:colOff>
                    <xdr:row>31</xdr:row>
                    <xdr:rowOff>9525</xdr:rowOff>
                  </from>
                  <to>
                    <xdr:col>2</xdr:col>
                    <xdr:colOff>571500</xdr:colOff>
                    <xdr:row>32</xdr:row>
                    <xdr:rowOff>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E31" zoomScaleNormal="100" workbookViewId="0">
      <selection activeCell="F48" sqref="F48"/>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3" width="6.85546875" customWidth="1"/>
    <col min="14" max="14" width="9.5703125" customWidth="1"/>
    <col min="15" max="15" width="8.140625" customWidth="1"/>
    <col min="16" max="16" width="10.42578125"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1182</v>
      </c>
      <c r="E5" s="30" t="s">
        <v>51</v>
      </c>
      <c r="F5" s="22"/>
      <c r="H5" s="2"/>
      <c r="I5" s="2"/>
      <c r="J5" s="2"/>
    </row>
    <row r="6" spans="1:23" ht="19.5" customHeight="1" x14ac:dyDescent="0.25">
      <c r="B6" s="30" t="s">
        <v>48</v>
      </c>
      <c r="C6" s="22" t="s">
        <v>338</v>
      </c>
      <c r="E6" s="30" t="s">
        <v>52</v>
      </c>
      <c r="F6" s="22"/>
      <c r="H6" s="2"/>
      <c r="I6" s="2"/>
      <c r="J6" s="2"/>
    </row>
    <row r="7" spans="1:23" ht="18" customHeight="1" x14ac:dyDescent="0.25">
      <c r="B7" s="30" t="s">
        <v>49</v>
      </c>
      <c r="C7" s="22">
        <v>31001</v>
      </c>
      <c r="H7" s="2"/>
      <c r="I7" s="2"/>
      <c r="J7" s="2"/>
    </row>
    <row r="8" spans="1:23" ht="81" customHeight="1" x14ac:dyDescent="0.25">
      <c r="B8" s="30" t="s">
        <v>50</v>
      </c>
      <c r="C8" s="80" t="s">
        <v>348</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41.25" x14ac:dyDescent="0.3">
      <c r="B13" s="23" t="s">
        <v>22</v>
      </c>
      <c r="C13" s="85" t="s">
        <v>186</v>
      </c>
      <c r="D13" s="23"/>
      <c r="E13" s="23"/>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72" t="s">
        <v>25</v>
      </c>
      <c r="G18" s="72" t="s">
        <v>26</v>
      </c>
      <c r="H18" s="72" t="s">
        <v>0</v>
      </c>
      <c r="I18" s="72" t="s">
        <v>1</v>
      </c>
      <c r="J18" s="72" t="s">
        <v>3</v>
      </c>
      <c r="K18" s="124"/>
    </row>
    <row r="19" spans="1:11" ht="15" customHeight="1" x14ac:dyDescent="0.25">
      <c r="B19" s="23" t="s">
        <v>187</v>
      </c>
      <c r="C19" s="23" t="s">
        <v>188</v>
      </c>
      <c r="D19" s="23" t="s">
        <v>21</v>
      </c>
      <c r="E19" s="23"/>
      <c r="F19" s="23"/>
      <c r="G19" s="23"/>
      <c r="H19" s="23"/>
      <c r="I19" s="23"/>
      <c r="J19" s="23"/>
      <c r="K19" s="23"/>
    </row>
    <row r="20" spans="1:11" x14ac:dyDescent="0.25">
      <c r="B20" s="23" t="s">
        <v>187</v>
      </c>
      <c r="C20" s="23" t="s">
        <v>152</v>
      </c>
      <c r="D20" s="23"/>
      <c r="E20" s="23"/>
      <c r="F20" s="23">
        <v>440191.51</v>
      </c>
      <c r="G20" s="23">
        <v>77000</v>
      </c>
      <c r="H20" s="23">
        <v>82475</v>
      </c>
      <c r="I20" s="23">
        <v>85000</v>
      </c>
      <c r="J20" s="23">
        <v>90000</v>
      </c>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71" t="s">
        <v>64</v>
      </c>
      <c r="D36" s="71" t="s">
        <v>65</v>
      </c>
      <c r="E36" s="114" t="s">
        <v>66</v>
      </c>
      <c r="F36" s="114"/>
      <c r="G36" s="114"/>
      <c r="H36" s="114" t="s">
        <v>67</v>
      </c>
      <c r="I36" s="114"/>
      <c r="J36" s="114"/>
      <c r="K36" s="114" t="s">
        <v>68</v>
      </c>
      <c r="L36" s="114"/>
      <c r="M36" s="114"/>
      <c r="N36" s="114" t="s">
        <v>69</v>
      </c>
      <c r="O36" s="114"/>
      <c r="P36" s="114"/>
      <c r="Q36" s="119" t="s">
        <v>70</v>
      </c>
      <c r="R36" s="119"/>
      <c r="S36" s="119"/>
    </row>
    <row r="37" spans="1:19" x14ac:dyDescent="0.25">
      <c r="B37" s="123"/>
      <c r="C37" s="71" t="s">
        <v>9</v>
      </c>
      <c r="D37" s="71" t="s">
        <v>10</v>
      </c>
      <c r="E37" s="69" t="s">
        <v>0</v>
      </c>
      <c r="F37" s="69" t="s">
        <v>1</v>
      </c>
      <c r="G37" s="69" t="s">
        <v>3</v>
      </c>
      <c r="H37" s="69" t="s">
        <v>0</v>
      </c>
      <c r="I37" s="69" t="s">
        <v>1</v>
      </c>
      <c r="J37" s="69" t="s">
        <v>3</v>
      </c>
      <c r="K37" s="69" t="s">
        <v>13</v>
      </c>
      <c r="L37" s="69" t="s">
        <v>12</v>
      </c>
      <c r="M37" s="69" t="s">
        <v>11</v>
      </c>
      <c r="N37" s="69" t="s">
        <v>13</v>
      </c>
      <c r="O37" s="69" t="s">
        <v>12</v>
      </c>
      <c r="P37" s="69" t="s">
        <v>11</v>
      </c>
      <c r="Q37" s="70" t="s">
        <v>0</v>
      </c>
      <c r="R37" s="70" t="s">
        <v>1</v>
      </c>
      <c r="S37" s="70" t="s">
        <v>3</v>
      </c>
    </row>
    <row r="38" spans="1:19" x14ac:dyDescent="0.25">
      <c r="B38" s="24" t="s">
        <v>349</v>
      </c>
      <c r="C38" s="24">
        <v>440191.51</v>
      </c>
      <c r="D38" s="24">
        <v>77000</v>
      </c>
      <c r="E38" s="25"/>
      <c r="F38" s="25"/>
      <c r="G38" s="25"/>
      <c r="H38" s="25"/>
      <c r="I38" s="25"/>
      <c r="J38" s="25"/>
      <c r="K38" s="69">
        <f>C38+E38+H38</f>
        <v>440191.51</v>
      </c>
      <c r="L38" s="69">
        <f>C38+F38+I38</f>
        <v>440191.51</v>
      </c>
      <c r="M38" s="69">
        <f>C38+G38+J38</f>
        <v>440191.51</v>
      </c>
      <c r="N38" s="25">
        <v>-357716.51</v>
      </c>
      <c r="O38" s="25">
        <v>-355191.51</v>
      </c>
      <c r="P38" s="25">
        <v>-350191.51</v>
      </c>
      <c r="Q38" s="70">
        <f>K38+N38</f>
        <v>82475</v>
      </c>
      <c r="R38" s="70">
        <f>L38+O38</f>
        <v>85000</v>
      </c>
      <c r="S38" s="70">
        <f>M38+P38</f>
        <v>90000</v>
      </c>
    </row>
    <row r="39" spans="1:19" x14ac:dyDescent="0.25">
      <c r="B39" s="24"/>
      <c r="C39" s="24"/>
      <c r="D39" s="24"/>
      <c r="E39" s="25"/>
      <c r="F39" s="25"/>
      <c r="G39" s="25"/>
      <c r="H39" s="25"/>
      <c r="I39" s="25"/>
      <c r="J39" s="25"/>
      <c r="K39" s="69">
        <f t="shared" ref="K39:M41" si="0">C39+E39+H39</f>
        <v>0</v>
      </c>
      <c r="L39" s="69">
        <f t="shared" si="0"/>
        <v>0</v>
      </c>
      <c r="M39" s="69">
        <f t="shared" si="0"/>
        <v>0</v>
      </c>
      <c r="N39" s="25"/>
      <c r="O39" s="25"/>
      <c r="P39" s="25"/>
      <c r="Q39" s="70">
        <f t="shared" ref="Q39:S41" si="1">K39+N39</f>
        <v>0</v>
      </c>
      <c r="R39" s="70">
        <f t="shared" si="1"/>
        <v>0</v>
      </c>
      <c r="S39" s="70">
        <f t="shared" si="1"/>
        <v>0</v>
      </c>
    </row>
    <row r="40" spans="1:19" x14ac:dyDescent="0.25">
      <c r="B40" s="24"/>
      <c r="C40" s="24"/>
      <c r="D40" s="24"/>
      <c r="E40" s="25"/>
      <c r="F40" s="25"/>
      <c r="G40" s="25"/>
      <c r="H40" s="25"/>
      <c r="I40" s="25"/>
      <c r="J40" s="25"/>
      <c r="K40" s="69">
        <f t="shared" si="0"/>
        <v>0</v>
      </c>
      <c r="L40" s="69">
        <f t="shared" si="0"/>
        <v>0</v>
      </c>
      <c r="M40" s="69">
        <f t="shared" si="0"/>
        <v>0</v>
      </c>
      <c r="N40" s="25"/>
      <c r="O40" s="25"/>
      <c r="P40" s="25"/>
      <c r="Q40" s="70">
        <f t="shared" si="1"/>
        <v>0</v>
      </c>
      <c r="R40" s="70">
        <f t="shared" si="1"/>
        <v>0</v>
      </c>
      <c r="S40" s="70">
        <f t="shared" si="1"/>
        <v>0</v>
      </c>
    </row>
    <row r="41" spans="1:19" x14ac:dyDescent="0.25">
      <c r="B41" s="24"/>
      <c r="C41" s="24"/>
      <c r="D41" s="24"/>
      <c r="E41" s="25"/>
      <c r="F41" s="25"/>
      <c r="G41" s="25"/>
      <c r="H41" s="25"/>
      <c r="I41" s="25"/>
      <c r="J41" s="25"/>
      <c r="K41" s="69">
        <f t="shared" si="0"/>
        <v>0</v>
      </c>
      <c r="L41" s="69">
        <f t="shared" si="0"/>
        <v>0</v>
      </c>
      <c r="M41" s="69">
        <f t="shared" si="0"/>
        <v>0</v>
      </c>
      <c r="N41" s="25"/>
      <c r="O41" s="25"/>
      <c r="P41" s="25"/>
      <c r="Q41" s="70">
        <f t="shared" si="1"/>
        <v>0</v>
      </c>
      <c r="R41" s="70">
        <f t="shared" si="1"/>
        <v>0</v>
      </c>
      <c r="S41" s="70">
        <f t="shared" si="1"/>
        <v>0</v>
      </c>
    </row>
    <row r="42" spans="1:19" ht="28.5" x14ac:dyDescent="0.25">
      <c r="B42" s="17" t="s">
        <v>105</v>
      </c>
      <c r="C42" s="24">
        <v>440191.51</v>
      </c>
      <c r="D42" s="24">
        <v>77000</v>
      </c>
      <c r="E42" s="69">
        <f>SUM(E38:E41)</f>
        <v>0</v>
      </c>
      <c r="F42" s="69">
        <f t="shared" ref="F42:J42" si="2">SUM(F38:F41)</f>
        <v>0</v>
      </c>
      <c r="G42" s="69">
        <f t="shared" si="2"/>
        <v>0</v>
      </c>
      <c r="H42" s="69">
        <f t="shared" si="2"/>
        <v>0</v>
      </c>
      <c r="I42" s="69">
        <f t="shared" si="2"/>
        <v>0</v>
      </c>
      <c r="J42" s="69">
        <f t="shared" si="2"/>
        <v>0</v>
      </c>
      <c r="K42" s="69">
        <f>C42+E42+H42</f>
        <v>440191.51</v>
      </c>
      <c r="L42" s="69">
        <f>C42+F42+I42</f>
        <v>440191.51</v>
      </c>
      <c r="M42" s="69">
        <f>C42+G42+J42</f>
        <v>440191.51</v>
      </c>
      <c r="N42" s="71" t="s">
        <v>2</v>
      </c>
      <c r="O42" s="71" t="s">
        <v>2</v>
      </c>
      <c r="P42" s="71" t="s">
        <v>2</v>
      </c>
      <c r="Q42" s="70" t="s">
        <v>2</v>
      </c>
      <c r="R42" s="70" t="s">
        <v>2</v>
      </c>
      <c r="S42" s="70" t="s">
        <v>2</v>
      </c>
    </row>
    <row r="43" spans="1:19" ht="28.5" x14ac:dyDescent="0.25">
      <c r="B43" s="17" t="s">
        <v>106</v>
      </c>
      <c r="C43" s="24"/>
      <c r="D43" s="24"/>
      <c r="E43" s="69" t="s">
        <v>40</v>
      </c>
      <c r="F43" s="69" t="s">
        <v>40</v>
      </c>
      <c r="G43" s="69" t="s">
        <v>40</v>
      </c>
      <c r="H43" s="69" t="s">
        <v>40</v>
      </c>
      <c r="I43" s="69" t="s">
        <v>40</v>
      </c>
      <c r="J43" s="69" t="s">
        <v>40</v>
      </c>
      <c r="K43" s="69">
        <f>C43</f>
        <v>0</v>
      </c>
      <c r="L43" s="69">
        <f>C43</f>
        <v>0</v>
      </c>
      <c r="M43" s="69">
        <f>C43</f>
        <v>0</v>
      </c>
      <c r="N43" s="71" t="s">
        <v>2</v>
      </c>
      <c r="O43" s="71" t="s">
        <v>2</v>
      </c>
      <c r="P43" s="71" t="s">
        <v>2</v>
      </c>
      <c r="Q43" s="70" t="s">
        <v>2</v>
      </c>
      <c r="R43" s="70" t="s">
        <v>2</v>
      </c>
      <c r="S43" s="70" t="s">
        <v>2</v>
      </c>
    </row>
    <row r="44" spans="1:19" x14ac:dyDescent="0.25">
      <c r="B44" s="17" t="s">
        <v>107</v>
      </c>
      <c r="C44" s="69">
        <f>SUM(C38:C41)</f>
        <v>440191.51</v>
      </c>
      <c r="D44" s="69">
        <f>SUM(D38:D41)</f>
        <v>77000</v>
      </c>
      <c r="E44" s="69">
        <f>E42</f>
        <v>0</v>
      </c>
      <c r="F44" s="69">
        <f t="shared" ref="F44:J44" si="3">F42</f>
        <v>0</v>
      </c>
      <c r="G44" s="69">
        <f t="shared" si="3"/>
        <v>0</v>
      </c>
      <c r="H44" s="69">
        <f t="shared" si="3"/>
        <v>0</v>
      </c>
      <c r="I44" s="69">
        <f t="shared" si="3"/>
        <v>0</v>
      </c>
      <c r="J44" s="69">
        <f t="shared" si="3"/>
        <v>0</v>
      </c>
      <c r="K44" s="71">
        <f>K42+K43</f>
        <v>440191.51</v>
      </c>
      <c r="L44" s="71">
        <f t="shared" ref="L44:M44" si="4">L42+L43</f>
        <v>440191.51</v>
      </c>
      <c r="M44" s="71">
        <f t="shared" si="4"/>
        <v>440191.51</v>
      </c>
      <c r="N44" s="71">
        <f>SUM(N38:N41)</f>
        <v>-357716.51</v>
      </c>
      <c r="O44" s="71">
        <f t="shared" ref="O44:P44" si="5">SUM(O38:O41)</f>
        <v>-355191.51</v>
      </c>
      <c r="P44" s="71">
        <f t="shared" si="5"/>
        <v>-350191.51</v>
      </c>
      <c r="Q44" s="70">
        <f>K44+N44</f>
        <v>82475</v>
      </c>
      <c r="R44" s="70">
        <f>L44+O44</f>
        <v>85000</v>
      </c>
      <c r="S44" s="70">
        <f>M44+P44</f>
        <v>90000</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type="whole" operator="lessThan" allowBlank="1" showInputMessage="1" showErrorMessage="1" sqref="N38:P41">
      <formula1>0</formula1>
    </dataValidation>
    <dataValidation type="list" allowBlank="1" showInputMessage="1" showErrorMessage="1" sqref="B13">
      <formula1>$U$2:$U$4</formula1>
    </dataValidation>
    <dataValidation type="list" allowBlank="1" showInputMessage="1" showErrorMessage="1" sqref="D19:D22">
      <formula1>$V$2:$V$3</formula1>
    </dataValidation>
    <dataValidation showInputMessage="1" showErrorMessage="1" sqref="E19:E22"/>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D31" zoomScaleNormal="100" workbookViewId="0">
      <selection activeCell="F42" sqref="F42"/>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5.5703125" customWidth="1"/>
    <col min="13" max="13" width="5.85546875" bestFit="1"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1228</v>
      </c>
      <c r="E5" s="30" t="s">
        <v>51</v>
      </c>
      <c r="F5" s="22"/>
      <c r="H5" s="2"/>
      <c r="I5" s="2"/>
      <c r="J5" s="2"/>
    </row>
    <row r="6" spans="1:23" ht="103.5" customHeight="1" x14ac:dyDescent="0.25">
      <c r="B6" s="30" t="s">
        <v>48</v>
      </c>
      <c r="C6" s="80" t="s">
        <v>350</v>
      </c>
      <c r="E6" s="30" t="s">
        <v>52</v>
      </c>
      <c r="F6" s="22"/>
      <c r="H6" s="2"/>
      <c r="I6" s="2"/>
      <c r="J6" s="2"/>
    </row>
    <row r="7" spans="1:23" ht="18" customHeight="1" x14ac:dyDescent="0.25">
      <c r="B7" s="30" t="s">
        <v>49</v>
      </c>
      <c r="C7" s="22">
        <v>31001</v>
      </c>
      <c r="H7" s="2"/>
      <c r="I7" s="2"/>
      <c r="J7" s="2"/>
    </row>
    <row r="8" spans="1:23" ht="69" customHeight="1" x14ac:dyDescent="0.25">
      <c r="B8" s="30" t="s">
        <v>50</v>
      </c>
      <c r="C8" s="80" t="s">
        <v>351</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41.25" x14ac:dyDescent="0.3">
      <c r="B13" s="23" t="s">
        <v>22</v>
      </c>
      <c r="C13" s="85" t="s">
        <v>351</v>
      </c>
      <c r="D13" s="23"/>
      <c r="E13" s="23"/>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72" t="s">
        <v>25</v>
      </c>
      <c r="G18" s="72" t="s">
        <v>26</v>
      </c>
      <c r="H18" s="72" t="s">
        <v>0</v>
      </c>
      <c r="I18" s="72" t="s">
        <v>1</v>
      </c>
      <c r="J18" s="72" t="s">
        <v>3</v>
      </c>
      <c r="K18" s="124"/>
    </row>
    <row r="19" spans="1:11" ht="15" customHeight="1" x14ac:dyDescent="0.25">
      <c r="B19" s="23"/>
      <c r="C19" s="23"/>
      <c r="D19" s="23"/>
      <c r="E19" s="23"/>
      <c r="F19" s="23"/>
      <c r="G19" s="23"/>
      <c r="H19" s="23"/>
      <c r="I19" s="23"/>
      <c r="J19" s="23"/>
      <c r="K19" s="23"/>
    </row>
    <row r="20" spans="1:11" x14ac:dyDescent="0.25">
      <c r="B20" s="23"/>
      <c r="C20" s="23"/>
      <c r="D20" s="23"/>
      <c r="E20" s="23"/>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71" t="s">
        <v>64</v>
      </c>
      <c r="D36" s="71" t="s">
        <v>65</v>
      </c>
      <c r="E36" s="114" t="s">
        <v>66</v>
      </c>
      <c r="F36" s="114"/>
      <c r="G36" s="114"/>
      <c r="H36" s="114" t="s">
        <v>67</v>
      </c>
      <c r="I36" s="114"/>
      <c r="J36" s="114"/>
      <c r="K36" s="114" t="s">
        <v>68</v>
      </c>
      <c r="L36" s="114"/>
      <c r="M36" s="114"/>
      <c r="N36" s="114" t="s">
        <v>69</v>
      </c>
      <c r="O36" s="114"/>
      <c r="P36" s="114"/>
      <c r="Q36" s="119" t="s">
        <v>70</v>
      </c>
      <c r="R36" s="119"/>
      <c r="S36" s="119"/>
    </row>
    <row r="37" spans="1:19" ht="27" x14ac:dyDescent="0.25">
      <c r="B37" s="123"/>
      <c r="C37" s="71" t="s">
        <v>9</v>
      </c>
      <c r="D37" s="71" t="s">
        <v>10</v>
      </c>
      <c r="E37" s="69" t="s">
        <v>0</v>
      </c>
      <c r="F37" s="69" t="s">
        <v>1</v>
      </c>
      <c r="G37" s="69" t="s">
        <v>3</v>
      </c>
      <c r="H37" s="69" t="s">
        <v>0</v>
      </c>
      <c r="I37" s="69" t="s">
        <v>1</v>
      </c>
      <c r="J37" s="69" t="s">
        <v>3</v>
      </c>
      <c r="K37" s="69" t="s">
        <v>13</v>
      </c>
      <c r="L37" s="69" t="s">
        <v>12</v>
      </c>
      <c r="M37" s="69" t="s">
        <v>11</v>
      </c>
      <c r="N37" s="69" t="s">
        <v>13</v>
      </c>
      <c r="O37" s="69" t="s">
        <v>12</v>
      </c>
      <c r="P37" s="69" t="s">
        <v>11</v>
      </c>
      <c r="Q37" s="70" t="s">
        <v>0</v>
      </c>
      <c r="R37" s="70" t="s">
        <v>1</v>
      </c>
      <c r="S37" s="70" t="s">
        <v>3</v>
      </c>
    </row>
    <row r="38" spans="1:19" ht="34.5" customHeight="1" x14ac:dyDescent="0.25">
      <c r="B38" s="24" t="s">
        <v>267</v>
      </c>
      <c r="C38" s="24"/>
      <c r="D38" s="24">
        <v>1500000</v>
      </c>
      <c r="E38" s="25">
        <v>1489538</v>
      </c>
      <c r="F38" s="25">
        <v>989538</v>
      </c>
      <c r="G38" s="25"/>
      <c r="H38" s="25"/>
      <c r="I38" s="25"/>
      <c r="J38" s="25"/>
      <c r="K38" s="69">
        <f>C38+E38+H38</f>
        <v>1489538</v>
      </c>
      <c r="L38" s="69">
        <f>C38+F38+I38</f>
        <v>989538</v>
      </c>
      <c r="M38" s="69">
        <f>C38+G38+J38</f>
        <v>0</v>
      </c>
      <c r="N38" s="25"/>
      <c r="O38" s="25"/>
      <c r="P38" s="25">
        <v>-10462</v>
      </c>
      <c r="Q38" s="70">
        <f>K38+N38</f>
        <v>1489538</v>
      </c>
      <c r="R38" s="70">
        <f>L38+O38</f>
        <v>989538</v>
      </c>
      <c r="S38" s="70">
        <f>M38+P38</f>
        <v>-10462</v>
      </c>
    </row>
    <row r="39" spans="1:19" ht="41.25" customHeight="1" x14ac:dyDescent="0.25">
      <c r="B39" s="24" t="s">
        <v>266</v>
      </c>
      <c r="C39" s="24">
        <v>10462</v>
      </c>
      <c r="D39" s="24"/>
      <c r="E39" s="25"/>
      <c r="F39" s="25"/>
      <c r="G39" s="25"/>
      <c r="H39" s="25"/>
      <c r="I39" s="25"/>
      <c r="J39" s="25"/>
      <c r="K39" s="69">
        <f t="shared" ref="K39:M41" si="0">C39+E39+H39</f>
        <v>10462</v>
      </c>
      <c r="L39" s="69">
        <f t="shared" si="0"/>
        <v>0</v>
      </c>
      <c r="M39" s="69">
        <f t="shared" si="0"/>
        <v>0</v>
      </c>
      <c r="N39" s="25"/>
      <c r="O39" s="25"/>
      <c r="P39" s="25"/>
      <c r="Q39" s="70">
        <f t="shared" ref="Q39:S41" si="1">K39+N39</f>
        <v>10462</v>
      </c>
      <c r="R39" s="70">
        <f t="shared" si="1"/>
        <v>0</v>
      </c>
      <c r="S39" s="70">
        <f t="shared" si="1"/>
        <v>0</v>
      </c>
    </row>
    <row r="40" spans="1:19" x14ac:dyDescent="0.25">
      <c r="B40" s="24"/>
      <c r="C40" s="24"/>
      <c r="D40" s="24"/>
      <c r="E40" s="25"/>
      <c r="F40" s="25"/>
      <c r="G40" s="25"/>
      <c r="H40" s="25"/>
      <c r="I40" s="25"/>
      <c r="J40" s="25"/>
      <c r="K40" s="69">
        <f t="shared" si="0"/>
        <v>0</v>
      </c>
      <c r="L40" s="69">
        <f t="shared" si="0"/>
        <v>0</v>
      </c>
      <c r="M40" s="69">
        <f t="shared" si="0"/>
        <v>0</v>
      </c>
      <c r="N40" s="25"/>
      <c r="O40" s="25"/>
      <c r="P40" s="25"/>
      <c r="Q40" s="70">
        <f t="shared" si="1"/>
        <v>0</v>
      </c>
      <c r="R40" s="70">
        <f t="shared" si="1"/>
        <v>0</v>
      </c>
      <c r="S40" s="70">
        <f t="shared" si="1"/>
        <v>0</v>
      </c>
    </row>
    <row r="41" spans="1:19" x14ac:dyDescent="0.25">
      <c r="B41" s="24"/>
      <c r="C41" s="24"/>
      <c r="D41" s="24"/>
      <c r="E41" s="25"/>
      <c r="F41" s="25"/>
      <c r="G41" s="25"/>
      <c r="H41" s="25"/>
      <c r="I41" s="25"/>
      <c r="J41" s="25"/>
      <c r="K41" s="69">
        <f t="shared" si="0"/>
        <v>0</v>
      </c>
      <c r="L41" s="69">
        <f t="shared" si="0"/>
        <v>0</v>
      </c>
      <c r="M41" s="69">
        <f t="shared" si="0"/>
        <v>0</v>
      </c>
      <c r="N41" s="25"/>
      <c r="O41" s="25"/>
      <c r="P41" s="25"/>
      <c r="Q41" s="70">
        <f t="shared" si="1"/>
        <v>0</v>
      </c>
      <c r="R41" s="70">
        <f t="shared" si="1"/>
        <v>0</v>
      </c>
      <c r="S41" s="70">
        <f t="shared" si="1"/>
        <v>0</v>
      </c>
    </row>
    <row r="42" spans="1:19" ht="28.5" x14ac:dyDescent="0.25">
      <c r="B42" s="17" t="s">
        <v>105</v>
      </c>
      <c r="C42" s="24">
        <v>10462</v>
      </c>
      <c r="D42" s="24">
        <v>1500000</v>
      </c>
      <c r="E42" s="69">
        <f>SUM(E38:E41)</f>
        <v>1489538</v>
      </c>
      <c r="F42" s="69">
        <f t="shared" ref="F42:J42" si="2">SUM(F38:F41)</f>
        <v>989538</v>
      </c>
      <c r="G42" s="69">
        <f t="shared" si="2"/>
        <v>0</v>
      </c>
      <c r="H42" s="69">
        <f t="shared" si="2"/>
        <v>0</v>
      </c>
      <c r="I42" s="69">
        <f t="shared" si="2"/>
        <v>0</v>
      </c>
      <c r="J42" s="69">
        <f t="shared" si="2"/>
        <v>0</v>
      </c>
      <c r="K42" s="69">
        <f>C42+E42+H42</f>
        <v>1500000</v>
      </c>
      <c r="L42" s="69">
        <f>C42+F42+I42</f>
        <v>1000000</v>
      </c>
      <c r="M42" s="69">
        <f>C42+G42+J42</f>
        <v>10462</v>
      </c>
      <c r="N42" s="71" t="s">
        <v>2</v>
      </c>
      <c r="O42" s="71" t="s">
        <v>2</v>
      </c>
      <c r="P42" s="71" t="s">
        <v>2</v>
      </c>
      <c r="Q42" s="70" t="s">
        <v>2</v>
      </c>
      <c r="R42" s="70" t="s">
        <v>2</v>
      </c>
      <c r="S42" s="70" t="s">
        <v>2</v>
      </c>
    </row>
    <row r="43" spans="1:19" ht="28.5" x14ac:dyDescent="0.25">
      <c r="B43" s="17" t="s">
        <v>106</v>
      </c>
      <c r="C43" s="24"/>
      <c r="D43" s="24"/>
      <c r="E43" s="69" t="s">
        <v>40</v>
      </c>
      <c r="F43" s="69" t="s">
        <v>40</v>
      </c>
      <c r="G43" s="69" t="s">
        <v>40</v>
      </c>
      <c r="H43" s="69" t="s">
        <v>40</v>
      </c>
      <c r="I43" s="69" t="s">
        <v>40</v>
      </c>
      <c r="J43" s="69" t="s">
        <v>40</v>
      </c>
      <c r="K43" s="69">
        <f>C43</f>
        <v>0</v>
      </c>
      <c r="L43" s="69">
        <f>C43</f>
        <v>0</v>
      </c>
      <c r="M43" s="69">
        <f>C43</f>
        <v>0</v>
      </c>
      <c r="N43" s="71" t="s">
        <v>2</v>
      </c>
      <c r="O43" s="71" t="s">
        <v>2</v>
      </c>
      <c r="P43" s="71" t="s">
        <v>2</v>
      </c>
      <c r="Q43" s="70" t="s">
        <v>2</v>
      </c>
      <c r="R43" s="70" t="s">
        <v>2</v>
      </c>
      <c r="S43" s="70" t="s">
        <v>2</v>
      </c>
    </row>
    <row r="44" spans="1:19" x14ac:dyDescent="0.25">
      <c r="B44" s="17" t="s">
        <v>107</v>
      </c>
      <c r="C44" s="69">
        <f>SUM(C38:C41)</f>
        <v>10462</v>
      </c>
      <c r="D44" s="69">
        <f>SUM(D38:D41)</f>
        <v>1500000</v>
      </c>
      <c r="E44" s="69">
        <f>E42</f>
        <v>1489538</v>
      </c>
      <c r="F44" s="69">
        <f t="shared" ref="F44:J44" si="3">F42</f>
        <v>989538</v>
      </c>
      <c r="G44" s="69">
        <f t="shared" si="3"/>
        <v>0</v>
      </c>
      <c r="H44" s="69">
        <f t="shared" si="3"/>
        <v>0</v>
      </c>
      <c r="I44" s="69">
        <f t="shared" si="3"/>
        <v>0</v>
      </c>
      <c r="J44" s="69">
        <f t="shared" si="3"/>
        <v>0</v>
      </c>
      <c r="K44" s="71">
        <f>K42+K43</f>
        <v>1500000</v>
      </c>
      <c r="L44" s="71">
        <f t="shared" ref="L44:M44" si="4">L42+L43</f>
        <v>1000000</v>
      </c>
      <c r="M44" s="71">
        <f t="shared" si="4"/>
        <v>10462</v>
      </c>
      <c r="N44" s="71">
        <f>SUM(N38:N41)</f>
        <v>0</v>
      </c>
      <c r="O44" s="71">
        <f t="shared" ref="O44:P44" si="5">SUM(O38:O41)</f>
        <v>0</v>
      </c>
      <c r="P44" s="71">
        <f t="shared" si="5"/>
        <v>-10462</v>
      </c>
      <c r="Q44" s="70">
        <f>K44+N44</f>
        <v>1500000</v>
      </c>
      <c r="R44" s="70">
        <f>L44+O44</f>
        <v>1000000</v>
      </c>
      <c r="S44" s="70">
        <f>M44+P44</f>
        <v>0</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showInputMessage="1" showErrorMessage="1" sqref="E19:E22"/>
    <dataValidation type="list" allowBlank="1" showInputMessage="1" showErrorMessage="1" sqref="D19:D22">
      <formula1>$V$2:$V$3</formula1>
    </dataValidation>
    <dataValidation type="list" allowBlank="1" showInputMessage="1" showErrorMessage="1" sqref="B13">
      <formula1>$U$2:$U$4</formula1>
    </dataValidation>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6"/>
  <sheetViews>
    <sheetView topLeftCell="A22" zoomScaleNormal="100" workbookViewId="0">
      <selection activeCell="C43" sqref="C43"/>
    </sheetView>
  </sheetViews>
  <sheetFormatPr defaultRowHeight="15" x14ac:dyDescent="0.25"/>
  <cols>
    <col min="1" max="1" width="6" customWidth="1"/>
    <col min="2" max="2" width="33.140625" customWidth="1"/>
    <col min="3" max="3" width="49.140625" customWidth="1"/>
    <col min="4" max="4" width="31.5703125" customWidth="1"/>
    <col min="5" max="5" width="40.28515625" customWidth="1"/>
    <col min="6" max="6" width="28.42578125" customWidth="1"/>
    <col min="7" max="7" width="22.28515625" customWidth="1"/>
    <col min="8" max="9" width="10.42578125" customWidth="1"/>
    <col min="10" max="10" width="12.7109375" customWidth="1"/>
    <col min="11" max="11" width="24.5703125" customWidth="1"/>
    <col min="12" max="12" width="10.5703125" customWidth="1"/>
    <col min="13" max="13" width="14.42578125" customWidth="1"/>
    <col min="14" max="14" width="9.5703125" customWidth="1"/>
    <col min="15" max="15" width="8.140625" customWidth="1"/>
    <col min="16" max="16" width="8" customWidth="1"/>
    <col min="17" max="17" width="14.140625" customWidth="1"/>
    <col min="21" max="23" width="9.140625"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1052</v>
      </c>
      <c r="E5" s="30" t="s">
        <v>51</v>
      </c>
      <c r="F5" s="22"/>
      <c r="H5" s="2"/>
      <c r="I5" s="2"/>
      <c r="J5" s="2"/>
    </row>
    <row r="6" spans="1:23" ht="18" customHeight="1" x14ac:dyDescent="0.25">
      <c r="B6" s="30" t="s">
        <v>48</v>
      </c>
      <c r="C6" s="22" t="s">
        <v>117</v>
      </c>
      <c r="E6" s="30" t="s">
        <v>52</v>
      </c>
      <c r="F6" s="22" t="s">
        <v>177</v>
      </c>
      <c r="H6" s="2"/>
      <c r="I6" s="2"/>
      <c r="J6" s="2"/>
    </row>
    <row r="7" spans="1:23" ht="18" customHeight="1" x14ac:dyDescent="0.25">
      <c r="B7" s="30" t="s">
        <v>49</v>
      </c>
      <c r="C7" s="22">
        <v>11001</v>
      </c>
      <c r="H7" s="2"/>
      <c r="I7" s="2"/>
      <c r="J7" s="2"/>
    </row>
    <row r="8" spans="1:23" ht="32.25" customHeight="1" x14ac:dyDescent="0.25">
      <c r="B8" s="30" t="s">
        <v>50</v>
      </c>
      <c r="C8" s="80" t="s">
        <v>124</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81" x14ac:dyDescent="0.3">
      <c r="B13" s="23" t="s">
        <v>17</v>
      </c>
      <c r="C13" s="83" t="s">
        <v>118</v>
      </c>
      <c r="D13" s="83" t="s">
        <v>119</v>
      </c>
      <c r="E13" s="83" t="s">
        <v>120</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x14ac:dyDescent="0.25">
      <c r="B18" s="125"/>
      <c r="C18" s="125"/>
      <c r="D18" s="125"/>
      <c r="E18" s="125"/>
      <c r="F18" s="36" t="s">
        <v>25</v>
      </c>
      <c r="G18" s="36" t="s">
        <v>26</v>
      </c>
      <c r="H18" s="36" t="s">
        <v>0</v>
      </c>
      <c r="I18" s="36" t="s">
        <v>1</v>
      </c>
      <c r="J18" s="36" t="s">
        <v>3</v>
      </c>
      <c r="K18" s="124"/>
    </row>
    <row r="19" spans="1:11" ht="83.25" customHeight="1" x14ac:dyDescent="0.25">
      <c r="B19" s="83" t="s">
        <v>298</v>
      </c>
      <c r="C19" s="23" t="s">
        <v>299</v>
      </c>
      <c r="D19" s="23" t="s">
        <v>21</v>
      </c>
      <c r="E19" s="23" t="s">
        <v>300</v>
      </c>
      <c r="F19" s="23">
        <v>77</v>
      </c>
      <c r="G19" s="23">
        <v>77</v>
      </c>
      <c r="H19" s="23">
        <v>77</v>
      </c>
      <c r="I19" s="23">
        <v>77</v>
      </c>
      <c r="J19" s="23">
        <v>77</v>
      </c>
      <c r="K19" s="23"/>
    </row>
    <row r="20" spans="1:11" ht="84.75" customHeight="1" x14ac:dyDescent="0.25">
      <c r="B20" s="85" t="s">
        <v>301</v>
      </c>
      <c r="C20" s="23" t="s">
        <v>304</v>
      </c>
      <c r="D20" s="23" t="s">
        <v>18</v>
      </c>
      <c r="E20" s="85" t="s">
        <v>302</v>
      </c>
      <c r="F20" s="102" t="s">
        <v>303</v>
      </c>
      <c r="G20" s="102" t="s">
        <v>303</v>
      </c>
      <c r="H20" s="102" t="s">
        <v>303</v>
      </c>
      <c r="I20" s="102" t="s">
        <v>303</v>
      </c>
      <c r="J20" s="102" t="s">
        <v>303</v>
      </c>
      <c r="K20" s="23"/>
    </row>
    <row r="21" spans="1:11" ht="15" customHeight="1" x14ac:dyDescent="0.25">
      <c r="B21" s="23"/>
      <c r="C21" s="23"/>
      <c r="D21" s="23"/>
      <c r="E21" s="23"/>
      <c r="F21" s="23"/>
      <c r="G21" s="23"/>
      <c r="H21" s="23"/>
      <c r="I21" s="23"/>
      <c r="J21" s="23"/>
      <c r="K21" s="23"/>
    </row>
    <row r="22" spans="1:11" x14ac:dyDescent="0.25">
      <c r="B22" s="23"/>
      <c r="C22" s="23"/>
      <c r="D22" s="23"/>
      <c r="E22" s="23"/>
      <c r="F22" s="62">
        <f t="shared" ref="F22:G22" si="0">SUM(F19:F21)</f>
        <v>77</v>
      </c>
      <c r="G22" s="62">
        <f t="shared" si="0"/>
        <v>77</v>
      </c>
      <c r="H22" s="62">
        <f>SUM(H19:H21)</f>
        <v>77</v>
      </c>
      <c r="I22" s="62">
        <f t="shared" ref="I22:J22" si="1">SUM(I19:I21)</f>
        <v>77</v>
      </c>
      <c r="J22" s="62">
        <f t="shared" si="1"/>
        <v>77</v>
      </c>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ht="18.75" customHeight="1" x14ac:dyDescent="0.25">
      <c r="B27" s="16"/>
      <c r="C27" s="16"/>
      <c r="D27" s="16"/>
      <c r="E27" s="12"/>
      <c r="F27" s="12"/>
      <c r="G27" s="12"/>
      <c r="H27" s="12"/>
      <c r="I27" s="12"/>
      <c r="J27" s="12"/>
    </row>
    <row r="28" spans="1:11" ht="24" customHeight="1" x14ac:dyDescent="0.25">
      <c r="B28" s="16"/>
      <c r="C28" s="16"/>
      <c r="D28" s="16"/>
      <c r="E28" s="12"/>
      <c r="F28" s="12"/>
      <c r="G28" s="12"/>
      <c r="H28" s="12"/>
      <c r="I28" s="12"/>
      <c r="J28" s="12"/>
    </row>
    <row r="29" spans="1:11" ht="21.75" customHeight="1" x14ac:dyDescent="0.25">
      <c r="B29" s="16"/>
      <c r="C29" s="16"/>
      <c r="D29" s="16"/>
      <c r="E29" s="12"/>
      <c r="F29" s="12"/>
      <c r="G29" s="12"/>
      <c r="H29" s="12"/>
      <c r="I29" s="12"/>
      <c r="J29" s="12"/>
    </row>
    <row r="30" spans="1:11" ht="22.5" customHeight="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43.5" customHeight="1" x14ac:dyDescent="0.25">
      <c r="B36" s="123" t="s">
        <v>63</v>
      </c>
      <c r="C36" s="35" t="s">
        <v>64</v>
      </c>
      <c r="D36" s="35" t="s">
        <v>65</v>
      </c>
      <c r="E36" s="114" t="s">
        <v>66</v>
      </c>
      <c r="F36" s="114"/>
      <c r="G36" s="114"/>
      <c r="H36" s="114" t="s">
        <v>67</v>
      </c>
      <c r="I36" s="114"/>
      <c r="J36" s="114"/>
      <c r="K36" s="114" t="s">
        <v>68</v>
      </c>
      <c r="L36" s="114"/>
      <c r="M36" s="114"/>
      <c r="N36" s="114" t="s">
        <v>69</v>
      </c>
      <c r="O36" s="114"/>
      <c r="P36" s="114"/>
      <c r="Q36" s="119" t="s">
        <v>70</v>
      </c>
      <c r="R36" s="119"/>
      <c r="S36" s="119"/>
    </row>
    <row r="37" spans="1:19" ht="30" customHeight="1" x14ac:dyDescent="0.25">
      <c r="B37" s="123"/>
      <c r="C37" s="35" t="s">
        <v>9</v>
      </c>
      <c r="D37" s="35" t="s">
        <v>10</v>
      </c>
      <c r="E37" s="33" t="s">
        <v>0</v>
      </c>
      <c r="F37" s="33" t="s">
        <v>1</v>
      </c>
      <c r="G37" s="33" t="s">
        <v>3</v>
      </c>
      <c r="H37" s="33" t="s">
        <v>0</v>
      </c>
      <c r="I37" s="33" t="s">
        <v>1</v>
      </c>
      <c r="J37" s="33" t="s">
        <v>3</v>
      </c>
      <c r="K37" s="33" t="s">
        <v>13</v>
      </c>
      <c r="L37" s="33" t="s">
        <v>12</v>
      </c>
      <c r="M37" s="33" t="s">
        <v>11</v>
      </c>
      <c r="N37" s="33" t="s">
        <v>13</v>
      </c>
      <c r="O37" s="33" t="s">
        <v>12</v>
      </c>
      <c r="P37" s="33" t="s">
        <v>11</v>
      </c>
      <c r="Q37" s="34" t="s">
        <v>0</v>
      </c>
      <c r="R37" s="34" t="s">
        <v>1</v>
      </c>
      <c r="S37" s="34" t="s">
        <v>3</v>
      </c>
    </row>
    <row r="38" spans="1:19" x14ac:dyDescent="0.25">
      <c r="B38" s="24" t="s">
        <v>121</v>
      </c>
      <c r="C38" s="61">
        <v>153073.60000000001</v>
      </c>
      <c r="D38" s="61">
        <v>156433.20000000001</v>
      </c>
      <c r="E38" s="61">
        <v>3359.6</v>
      </c>
      <c r="F38" s="61">
        <v>3359.6</v>
      </c>
      <c r="G38" s="61">
        <v>3359.6</v>
      </c>
      <c r="H38" s="25"/>
      <c r="I38" s="25"/>
      <c r="J38" s="25"/>
      <c r="K38" s="73">
        <f>C38+E38+H38</f>
        <v>156433.20000000001</v>
      </c>
      <c r="L38" s="18">
        <f>C38+F38+I38</f>
        <v>156433.20000000001</v>
      </c>
      <c r="M38" s="18">
        <f>C38+G38+J38</f>
        <v>156433.20000000001</v>
      </c>
      <c r="N38" s="25"/>
      <c r="O38" s="25"/>
      <c r="P38" s="25"/>
      <c r="Q38" s="74">
        <f>K38+N38</f>
        <v>156433.20000000001</v>
      </c>
      <c r="R38" s="32">
        <f>L38+O38</f>
        <v>156433.20000000001</v>
      </c>
      <c r="S38" s="32">
        <f>M38+P38</f>
        <v>156433.20000000001</v>
      </c>
    </row>
    <row r="39" spans="1:19" x14ac:dyDescent="0.25">
      <c r="B39" s="24"/>
      <c r="C39" s="24"/>
      <c r="D39" s="24"/>
      <c r="E39" s="25"/>
      <c r="F39" s="25"/>
      <c r="G39" s="25"/>
      <c r="H39" s="25"/>
      <c r="I39" s="25"/>
      <c r="J39" s="25"/>
      <c r="K39" s="67">
        <f>C39+E39+H39</f>
        <v>0</v>
      </c>
      <c r="L39" s="67">
        <f t="shared" ref="L39:L41" si="2">C39+F39+I39</f>
        <v>0</v>
      </c>
      <c r="M39" s="67">
        <f t="shared" ref="M39:M41" si="3">C39+G39+J39</f>
        <v>0</v>
      </c>
      <c r="N39" s="25"/>
      <c r="O39" s="25"/>
      <c r="P39" s="25"/>
      <c r="Q39" s="32">
        <f t="shared" ref="Q39:Q41" si="4">K39+N39</f>
        <v>0</v>
      </c>
      <c r="R39" s="32">
        <f t="shared" ref="R39:R41" si="5">L39+O39</f>
        <v>0</v>
      </c>
      <c r="S39" s="32">
        <f t="shared" ref="S39:S41" si="6">M39+P39</f>
        <v>0</v>
      </c>
    </row>
    <row r="40" spans="1:19" x14ac:dyDescent="0.25">
      <c r="B40" s="24"/>
      <c r="C40" s="24"/>
      <c r="D40" s="24"/>
      <c r="E40" s="25"/>
      <c r="F40" s="25"/>
      <c r="G40" s="25"/>
      <c r="H40" s="25"/>
      <c r="I40" s="25"/>
      <c r="J40" s="25"/>
      <c r="K40" s="67">
        <f t="shared" ref="K40:K41" si="7">C40+E40+H40</f>
        <v>0</v>
      </c>
      <c r="L40" s="67">
        <f t="shared" si="2"/>
        <v>0</v>
      </c>
      <c r="M40" s="67">
        <f t="shared" si="3"/>
        <v>0</v>
      </c>
      <c r="N40" s="25"/>
      <c r="O40" s="25"/>
      <c r="P40" s="25"/>
      <c r="Q40" s="32">
        <f t="shared" si="4"/>
        <v>0</v>
      </c>
      <c r="R40" s="32">
        <f t="shared" si="5"/>
        <v>0</v>
      </c>
      <c r="S40" s="32">
        <f t="shared" si="6"/>
        <v>0</v>
      </c>
    </row>
    <row r="41" spans="1:19" x14ac:dyDescent="0.25">
      <c r="B41" s="24"/>
      <c r="C41" s="24"/>
      <c r="D41" s="24"/>
      <c r="E41" s="25"/>
      <c r="F41" s="25"/>
      <c r="G41" s="25"/>
      <c r="H41" s="25"/>
      <c r="I41" s="25"/>
      <c r="J41" s="25"/>
      <c r="K41" s="67">
        <f t="shared" si="7"/>
        <v>0</v>
      </c>
      <c r="L41" s="67">
        <f t="shared" si="2"/>
        <v>0</v>
      </c>
      <c r="M41" s="67">
        <f t="shared" si="3"/>
        <v>0</v>
      </c>
      <c r="N41" s="25"/>
      <c r="O41" s="25"/>
      <c r="P41" s="25"/>
      <c r="Q41" s="32">
        <f t="shared" si="4"/>
        <v>0</v>
      </c>
      <c r="R41" s="32">
        <f t="shared" si="5"/>
        <v>0</v>
      </c>
      <c r="S41" s="32">
        <f t="shared" si="6"/>
        <v>0</v>
      </c>
    </row>
    <row r="42" spans="1:19" ht="28.5" x14ac:dyDescent="0.25">
      <c r="B42" s="17" t="s">
        <v>105</v>
      </c>
      <c r="C42" s="24">
        <v>153073.60000000001</v>
      </c>
      <c r="D42" s="24"/>
      <c r="E42" s="68">
        <f>SUM(E38:E41)</f>
        <v>3359.6</v>
      </c>
      <c r="F42" s="68">
        <f>SUM(F38:F41)</f>
        <v>3359.6</v>
      </c>
      <c r="G42" s="68">
        <f>SUM(G38:G41)</f>
        <v>3359.6</v>
      </c>
      <c r="H42" s="18">
        <f>SUM(H38:H41)</f>
        <v>0</v>
      </c>
      <c r="I42" s="18">
        <f t="shared" ref="I42:J42" si="8">SUM(I38:I41)</f>
        <v>0</v>
      </c>
      <c r="J42" s="18">
        <f t="shared" si="8"/>
        <v>0</v>
      </c>
      <c r="K42" s="84">
        <f>C42+E42+H42</f>
        <v>156433.20000000001</v>
      </c>
      <c r="L42" s="18">
        <f>C42+F42+I42</f>
        <v>156433.20000000001</v>
      </c>
      <c r="M42" s="18">
        <f>C42+G42+J42</f>
        <v>156433.20000000001</v>
      </c>
      <c r="N42" s="3" t="s">
        <v>2</v>
      </c>
      <c r="O42" s="3" t="s">
        <v>2</v>
      </c>
      <c r="P42" s="3" t="s">
        <v>2</v>
      </c>
      <c r="Q42" s="32" t="s">
        <v>2</v>
      </c>
      <c r="R42" s="32" t="s">
        <v>2</v>
      </c>
      <c r="S42" s="32" t="s">
        <v>2</v>
      </c>
    </row>
    <row r="43" spans="1:19" ht="28.5" x14ac:dyDescent="0.25">
      <c r="B43" s="17" t="s">
        <v>106</v>
      </c>
      <c r="C43" s="24"/>
      <c r="D43" s="24">
        <v>156433.20000000001</v>
      </c>
      <c r="E43" s="18" t="s">
        <v>40</v>
      </c>
      <c r="F43" s="18" t="s">
        <v>40</v>
      </c>
      <c r="G43" s="18" t="s">
        <v>40</v>
      </c>
      <c r="H43" s="18" t="s">
        <v>40</v>
      </c>
      <c r="I43" s="18" t="s">
        <v>40</v>
      </c>
      <c r="J43" s="18" t="s">
        <v>40</v>
      </c>
      <c r="K43" s="18">
        <f>C43</f>
        <v>0</v>
      </c>
      <c r="L43" s="18">
        <f>C43</f>
        <v>0</v>
      </c>
      <c r="M43" s="18">
        <f>C43</f>
        <v>0</v>
      </c>
      <c r="N43" s="3" t="s">
        <v>2</v>
      </c>
      <c r="O43" s="3" t="s">
        <v>2</v>
      </c>
      <c r="P43" s="3" t="s">
        <v>2</v>
      </c>
      <c r="Q43" s="32" t="s">
        <v>2</v>
      </c>
      <c r="R43" s="32" t="s">
        <v>2</v>
      </c>
      <c r="S43" s="32" t="s">
        <v>2</v>
      </c>
    </row>
    <row r="44" spans="1:19" x14ac:dyDescent="0.25">
      <c r="B44" s="17" t="s">
        <v>107</v>
      </c>
      <c r="C44" s="68">
        <f>SUM(C38:C41)</f>
        <v>153073.60000000001</v>
      </c>
      <c r="D44" s="68">
        <f>SUM(D38:D41)</f>
        <v>156433.20000000001</v>
      </c>
      <c r="E44" s="68">
        <f>E42</f>
        <v>3359.6</v>
      </c>
      <c r="F44" s="18">
        <f t="shared" ref="F44:J44" si="9">F42</f>
        <v>3359.6</v>
      </c>
      <c r="G44" s="18">
        <f t="shared" si="9"/>
        <v>3359.6</v>
      </c>
      <c r="H44" s="18">
        <f>H42</f>
        <v>0</v>
      </c>
      <c r="I44" s="18">
        <f t="shared" si="9"/>
        <v>0</v>
      </c>
      <c r="J44" s="18">
        <f t="shared" si="9"/>
        <v>0</v>
      </c>
      <c r="K44" s="3">
        <f>K42+K43</f>
        <v>156433.20000000001</v>
      </c>
      <c r="L44" s="3">
        <f t="shared" ref="L44:M44" si="10">L42+L43</f>
        <v>156433.20000000001</v>
      </c>
      <c r="M44" s="3">
        <f t="shared" si="10"/>
        <v>156433.20000000001</v>
      </c>
      <c r="N44" s="3">
        <f>SUM(N38:N41)</f>
        <v>0</v>
      </c>
      <c r="O44" s="3">
        <f t="shared" ref="O44:P44" si="11">SUM(O38:O41)</f>
        <v>0</v>
      </c>
      <c r="P44" s="3">
        <f t="shared" si="11"/>
        <v>0</v>
      </c>
      <c r="Q44" s="32">
        <f>K44+N44</f>
        <v>156433.20000000001</v>
      </c>
      <c r="R44" s="32">
        <f>L44+O44</f>
        <v>156433.20000000001</v>
      </c>
      <c r="S44" s="32">
        <f>M44+P44</f>
        <v>156433.20000000001</v>
      </c>
    </row>
    <row r="46" spans="1:19" x14ac:dyDescent="0.25">
      <c r="D46" s="79"/>
    </row>
  </sheetData>
  <mergeCells count="13">
    <mergeCell ref="K17:K18"/>
    <mergeCell ref="B17:B18"/>
    <mergeCell ref="C17:C18"/>
    <mergeCell ref="D17:D18"/>
    <mergeCell ref="E17:E18"/>
    <mergeCell ref="F17:J17"/>
    <mergeCell ref="N36:P36"/>
    <mergeCell ref="Q36:S36"/>
    <mergeCell ref="B32:E32"/>
    <mergeCell ref="B36:B37"/>
    <mergeCell ref="E36:G36"/>
    <mergeCell ref="H36:J36"/>
    <mergeCell ref="K36:M36"/>
  </mergeCells>
  <dataValidations count="4">
    <dataValidation showInputMessage="1" showErrorMessage="1" sqref="E19:E22"/>
    <dataValidation type="list" allowBlank="1" showInputMessage="1" showErrorMessage="1" sqref="D19:D22">
      <formula1>$V$2:$V$3</formula1>
    </dataValidation>
    <dataValidation type="list" allowBlank="1" showInputMessage="1" showErrorMessage="1" sqref="B13">
      <formula1>$U$2:$U$4</formula1>
    </dataValidation>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xdr:col>
                    <xdr:colOff>85725</xdr:colOff>
                    <xdr:row>28</xdr:row>
                    <xdr:rowOff>0</xdr:rowOff>
                  </from>
                  <to>
                    <xdr:col>2</xdr:col>
                    <xdr:colOff>1171575</xdr:colOff>
                    <xdr:row>28</xdr:row>
                    <xdr:rowOff>219075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85725</xdr:colOff>
                    <xdr:row>25</xdr:row>
                    <xdr:rowOff>171450</xdr:rowOff>
                  </from>
                  <to>
                    <xdr:col>2</xdr:col>
                    <xdr:colOff>1924050</xdr:colOff>
                    <xdr:row>26</xdr:row>
                    <xdr:rowOff>219075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85725</xdr:colOff>
                    <xdr:row>27</xdr:row>
                    <xdr:rowOff>28575</xdr:rowOff>
                  </from>
                  <to>
                    <xdr:col>2</xdr:col>
                    <xdr:colOff>1924050</xdr:colOff>
                    <xdr:row>27</xdr:row>
                    <xdr:rowOff>190500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95250</xdr:colOff>
                    <xdr:row>29</xdr:row>
                    <xdr:rowOff>9525</xdr:rowOff>
                  </from>
                  <to>
                    <xdr:col>2</xdr:col>
                    <xdr:colOff>571500</xdr:colOff>
                    <xdr:row>29</xdr:row>
                    <xdr:rowOff>190500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C19" zoomScaleNormal="100" workbookViewId="0">
      <selection activeCell="F41" sqref="F41"/>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5.5703125" customWidth="1"/>
    <col min="13" max="13" width="5.85546875" bestFit="1"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1228</v>
      </c>
      <c r="E5" s="30" t="s">
        <v>51</v>
      </c>
      <c r="F5" s="22"/>
      <c r="H5" s="2"/>
      <c r="I5" s="2"/>
      <c r="J5" s="2"/>
    </row>
    <row r="6" spans="1:23" ht="19.5" customHeight="1" x14ac:dyDescent="0.25">
      <c r="B6" s="30" t="s">
        <v>48</v>
      </c>
      <c r="C6" s="22" t="s">
        <v>350</v>
      </c>
      <c r="E6" s="30" t="s">
        <v>52</v>
      </c>
      <c r="F6" s="22"/>
      <c r="H6" s="2"/>
      <c r="I6" s="2"/>
      <c r="J6" s="2"/>
    </row>
    <row r="7" spans="1:23" ht="18" customHeight="1" x14ac:dyDescent="0.25">
      <c r="B7" s="30" t="s">
        <v>49</v>
      </c>
      <c r="C7" s="22">
        <v>31002</v>
      </c>
      <c r="H7" s="2"/>
      <c r="I7" s="2"/>
      <c r="J7" s="2"/>
    </row>
    <row r="8" spans="1:23" ht="18" customHeight="1" x14ac:dyDescent="0.25">
      <c r="B8" s="30" t="s">
        <v>50</v>
      </c>
      <c r="C8" s="22" t="s">
        <v>353</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41.25" x14ac:dyDescent="0.3">
      <c r="B13" s="23" t="s">
        <v>22</v>
      </c>
      <c r="C13" s="85" t="s">
        <v>355</v>
      </c>
      <c r="D13" s="23"/>
      <c r="E13" s="23"/>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72" t="s">
        <v>25</v>
      </c>
      <c r="G18" s="72" t="s">
        <v>26</v>
      </c>
      <c r="H18" s="72" t="s">
        <v>0</v>
      </c>
      <c r="I18" s="72" t="s">
        <v>1</v>
      </c>
      <c r="J18" s="72" t="s">
        <v>3</v>
      </c>
      <c r="K18" s="124"/>
    </row>
    <row r="19" spans="1:11" ht="15" customHeight="1" x14ac:dyDescent="0.25">
      <c r="B19" s="23"/>
      <c r="C19" s="23"/>
      <c r="D19" s="23"/>
      <c r="E19" s="23"/>
      <c r="F19" s="23"/>
      <c r="G19" s="23"/>
      <c r="H19" s="23"/>
      <c r="I19" s="23"/>
      <c r="J19" s="23"/>
      <c r="K19" s="23"/>
    </row>
    <row r="20" spans="1:11" x14ac:dyDescent="0.25">
      <c r="B20" s="23"/>
      <c r="C20" s="23"/>
      <c r="D20" s="23"/>
      <c r="E20" s="23"/>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f>0-C39</f>
        <v>-4800</v>
      </c>
      <c r="H33" s="12"/>
      <c r="I33" s="12"/>
      <c r="J33" s="12"/>
    </row>
    <row r="34" spans="1:19" x14ac:dyDescent="0.25">
      <c r="A34" s="6" t="s">
        <v>30</v>
      </c>
    </row>
    <row r="36" spans="1:19" ht="54.75" customHeight="1" x14ac:dyDescent="0.25">
      <c r="B36" s="123" t="s">
        <v>63</v>
      </c>
      <c r="C36" s="71" t="s">
        <v>64</v>
      </c>
      <c r="D36" s="71" t="s">
        <v>65</v>
      </c>
      <c r="E36" s="114" t="s">
        <v>66</v>
      </c>
      <c r="F36" s="114"/>
      <c r="G36" s="114"/>
      <c r="H36" s="114" t="s">
        <v>67</v>
      </c>
      <c r="I36" s="114"/>
      <c r="J36" s="114"/>
      <c r="K36" s="114" t="s">
        <v>68</v>
      </c>
      <c r="L36" s="114"/>
      <c r="M36" s="114"/>
      <c r="N36" s="114" t="s">
        <v>69</v>
      </c>
      <c r="O36" s="114"/>
      <c r="P36" s="114"/>
      <c r="Q36" s="119" t="s">
        <v>70</v>
      </c>
      <c r="R36" s="119"/>
      <c r="S36" s="119"/>
    </row>
    <row r="37" spans="1:19" ht="27" x14ac:dyDescent="0.25">
      <c r="B37" s="123"/>
      <c r="C37" s="71" t="s">
        <v>9</v>
      </c>
      <c r="D37" s="71" t="s">
        <v>10</v>
      </c>
      <c r="E37" s="69" t="s">
        <v>0</v>
      </c>
      <c r="F37" s="69" t="s">
        <v>1</v>
      </c>
      <c r="G37" s="69" t="s">
        <v>3</v>
      </c>
      <c r="H37" s="69" t="s">
        <v>0</v>
      </c>
      <c r="I37" s="69" t="s">
        <v>1</v>
      </c>
      <c r="J37" s="69" t="s">
        <v>3</v>
      </c>
      <c r="K37" s="69" t="s">
        <v>13</v>
      </c>
      <c r="L37" s="69" t="s">
        <v>12</v>
      </c>
      <c r="M37" s="69" t="s">
        <v>11</v>
      </c>
      <c r="N37" s="69" t="s">
        <v>13</v>
      </c>
      <c r="O37" s="69" t="s">
        <v>12</v>
      </c>
      <c r="P37" s="69" t="s">
        <v>11</v>
      </c>
      <c r="Q37" s="70" t="s">
        <v>0</v>
      </c>
      <c r="R37" s="70" t="s">
        <v>1</v>
      </c>
      <c r="S37" s="70" t="s">
        <v>3</v>
      </c>
    </row>
    <row r="38" spans="1:19" ht="26.25" customHeight="1" x14ac:dyDescent="0.25">
      <c r="B38" s="24" t="s">
        <v>268</v>
      </c>
      <c r="C38" s="24">
        <v>249157.73</v>
      </c>
      <c r="D38" s="24"/>
      <c r="E38" s="25"/>
      <c r="F38" s="25"/>
      <c r="G38" s="25"/>
      <c r="H38" s="25"/>
      <c r="I38" s="25"/>
      <c r="J38" s="25"/>
      <c r="K38" s="69">
        <f>C38+E38+H38</f>
        <v>249157.73</v>
      </c>
      <c r="L38" s="69">
        <f>C38+F38+I38</f>
        <v>249157.73</v>
      </c>
      <c r="M38" s="69">
        <f>C38+G38+J38</f>
        <v>249157.73</v>
      </c>
      <c r="N38" s="25">
        <v>-249157.73</v>
      </c>
      <c r="O38" s="25">
        <v>-249157.73</v>
      </c>
      <c r="P38" s="25">
        <v>-249157.73</v>
      </c>
      <c r="Q38" s="70">
        <f>K38+N38</f>
        <v>0</v>
      </c>
      <c r="R38" s="70">
        <f>L38+O38</f>
        <v>0</v>
      </c>
      <c r="S38" s="70">
        <f>M38+P38</f>
        <v>0</v>
      </c>
    </row>
    <row r="39" spans="1:19" ht="27" x14ac:dyDescent="0.25">
      <c r="B39" s="24" t="s">
        <v>266</v>
      </c>
      <c r="C39" s="24">
        <v>4800</v>
      </c>
      <c r="D39" s="24"/>
      <c r="E39" s="25"/>
      <c r="F39" s="25"/>
      <c r="G39" s="25"/>
      <c r="H39" s="25"/>
      <c r="I39" s="25"/>
      <c r="J39" s="25"/>
      <c r="K39" s="69">
        <f t="shared" ref="K39:M41" si="0">C39+E39+H39</f>
        <v>4800</v>
      </c>
      <c r="L39" s="69">
        <f t="shared" si="0"/>
        <v>0</v>
      </c>
      <c r="M39" s="69">
        <f t="shared" si="0"/>
        <v>0</v>
      </c>
      <c r="N39" s="25">
        <v>-4800</v>
      </c>
      <c r="O39" s="25">
        <v>-4800</v>
      </c>
      <c r="P39" s="25">
        <v>-4800</v>
      </c>
      <c r="Q39" s="70">
        <f t="shared" ref="Q39:S41" si="1">K39+N39</f>
        <v>0</v>
      </c>
      <c r="R39" s="70">
        <f t="shared" si="1"/>
        <v>-4800</v>
      </c>
      <c r="S39" s="70">
        <f t="shared" si="1"/>
        <v>-4800</v>
      </c>
    </row>
    <row r="40" spans="1:19" ht="27" x14ac:dyDescent="0.25">
      <c r="B40" s="24" t="s">
        <v>267</v>
      </c>
      <c r="C40" s="24"/>
      <c r="D40" s="24">
        <v>12000000</v>
      </c>
      <c r="E40" s="25">
        <v>1200000</v>
      </c>
      <c r="F40" s="25">
        <v>1000000</v>
      </c>
      <c r="G40" s="25"/>
      <c r="H40" s="25"/>
      <c r="I40" s="25"/>
      <c r="J40" s="25"/>
      <c r="K40" s="69">
        <f t="shared" si="0"/>
        <v>1200000</v>
      </c>
      <c r="L40" s="69">
        <f t="shared" si="0"/>
        <v>13000000</v>
      </c>
      <c r="M40" s="69">
        <f t="shared" si="0"/>
        <v>1200000</v>
      </c>
      <c r="N40" s="25"/>
      <c r="O40" s="25"/>
      <c r="P40" s="25"/>
      <c r="Q40" s="70">
        <f t="shared" si="1"/>
        <v>1200000</v>
      </c>
      <c r="R40" s="70">
        <f t="shared" si="1"/>
        <v>13000000</v>
      </c>
      <c r="S40" s="70">
        <f t="shared" si="1"/>
        <v>1200000</v>
      </c>
    </row>
    <row r="41" spans="1:19" x14ac:dyDescent="0.25">
      <c r="B41" s="24"/>
      <c r="C41" s="24"/>
      <c r="D41" s="24"/>
      <c r="E41" s="25"/>
      <c r="F41" s="25"/>
      <c r="G41" s="25"/>
      <c r="H41" s="25"/>
      <c r="I41" s="25"/>
      <c r="J41" s="25"/>
      <c r="K41" s="69">
        <f t="shared" si="0"/>
        <v>0</v>
      </c>
      <c r="L41" s="69">
        <f t="shared" si="0"/>
        <v>0</v>
      </c>
      <c r="M41" s="69">
        <f t="shared" si="0"/>
        <v>0</v>
      </c>
      <c r="N41" s="25"/>
      <c r="O41" s="25"/>
      <c r="P41" s="25"/>
      <c r="Q41" s="70">
        <f t="shared" si="1"/>
        <v>0</v>
      </c>
      <c r="R41" s="70">
        <f t="shared" si="1"/>
        <v>0</v>
      </c>
      <c r="S41" s="70">
        <f t="shared" si="1"/>
        <v>0</v>
      </c>
    </row>
    <row r="42" spans="1:19" ht="28.5" x14ac:dyDescent="0.25">
      <c r="B42" s="17" t="s">
        <v>105</v>
      </c>
      <c r="C42" s="24">
        <v>253957.73</v>
      </c>
      <c r="D42" s="24">
        <v>1200000</v>
      </c>
      <c r="E42" s="69">
        <f>SUM(E38:E41)</f>
        <v>1200000</v>
      </c>
      <c r="F42" s="69">
        <f t="shared" ref="F42:J42" si="2">SUM(F38:F41)</f>
        <v>1000000</v>
      </c>
      <c r="G42" s="69">
        <f t="shared" si="2"/>
        <v>0</v>
      </c>
      <c r="H42" s="69">
        <f t="shared" si="2"/>
        <v>0</v>
      </c>
      <c r="I42" s="69">
        <f t="shared" si="2"/>
        <v>0</v>
      </c>
      <c r="J42" s="69">
        <f t="shared" si="2"/>
        <v>0</v>
      </c>
      <c r="K42" s="69">
        <f>C42+E42+H42</f>
        <v>1453957.73</v>
      </c>
      <c r="L42" s="69">
        <f>C42+F42+I42</f>
        <v>1253957.73</v>
      </c>
      <c r="M42" s="69">
        <f>C42+G42+J42</f>
        <v>253957.73</v>
      </c>
      <c r="N42" s="71" t="s">
        <v>2</v>
      </c>
      <c r="O42" s="71" t="s">
        <v>2</v>
      </c>
      <c r="P42" s="71" t="s">
        <v>2</v>
      </c>
      <c r="Q42" s="70" t="s">
        <v>2</v>
      </c>
      <c r="R42" s="70" t="s">
        <v>2</v>
      </c>
      <c r="S42" s="70" t="s">
        <v>2</v>
      </c>
    </row>
    <row r="43" spans="1:19" ht="28.5" x14ac:dyDescent="0.25">
      <c r="B43" s="17" t="s">
        <v>106</v>
      </c>
      <c r="C43" s="24"/>
      <c r="D43" s="24"/>
      <c r="E43" s="69" t="s">
        <v>40</v>
      </c>
      <c r="F43" s="69" t="s">
        <v>40</v>
      </c>
      <c r="G43" s="69" t="s">
        <v>40</v>
      </c>
      <c r="H43" s="69" t="s">
        <v>40</v>
      </c>
      <c r="I43" s="69" t="s">
        <v>40</v>
      </c>
      <c r="J43" s="69" t="s">
        <v>40</v>
      </c>
      <c r="K43" s="69">
        <f>C43</f>
        <v>0</v>
      </c>
      <c r="L43" s="69">
        <f>C43</f>
        <v>0</v>
      </c>
      <c r="M43" s="69">
        <f>C43</f>
        <v>0</v>
      </c>
      <c r="N43" s="71" t="s">
        <v>2</v>
      </c>
      <c r="O43" s="71" t="s">
        <v>2</v>
      </c>
      <c r="P43" s="71" t="s">
        <v>2</v>
      </c>
      <c r="Q43" s="70" t="s">
        <v>2</v>
      </c>
      <c r="R43" s="70" t="s">
        <v>2</v>
      </c>
      <c r="S43" s="70" t="s">
        <v>2</v>
      </c>
    </row>
    <row r="44" spans="1:19" x14ac:dyDescent="0.25">
      <c r="B44" s="17" t="s">
        <v>107</v>
      </c>
      <c r="C44" s="69">
        <f>SUM(C38:C41)</f>
        <v>253957.73</v>
      </c>
      <c r="D44" s="69">
        <f>SUM(D38:D41)</f>
        <v>12000000</v>
      </c>
      <c r="E44" s="69">
        <f>E42</f>
        <v>1200000</v>
      </c>
      <c r="F44" s="69">
        <f t="shared" ref="F44:J44" si="3">F42</f>
        <v>1000000</v>
      </c>
      <c r="G44" s="69">
        <f t="shared" si="3"/>
        <v>0</v>
      </c>
      <c r="H44" s="69">
        <f t="shared" si="3"/>
        <v>0</v>
      </c>
      <c r="I44" s="69">
        <f t="shared" si="3"/>
        <v>0</v>
      </c>
      <c r="J44" s="69">
        <f t="shared" si="3"/>
        <v>0</v>
      </c>
      <c r="K44" s="71">
        <f>K42+K43</f>
        <v>1453957.73</v>
      </c>
      <c r="L44" s="71">
        <f t="shared" ref="L44:M44" si="4">L42+L43</f>
        <v>1253957.73</v>
      </c>
      <c r="M44" s="71">
        <f t="shared" si="4"/>
        <v>253957.73</v>
      </c>
      <c r="N44" s="71">
        <f>SUM(N38:N41)</f>
        <v>-253957.73</v>
      </c>
      <c r="O44" s="71">
        <f t="shared" ref="O44:P44" si="5">SUM(O38:O41)</f>
        <v>-253957.73</v>
      </c>
      <c r="P44" s="71">
        <f t="shared" si="5"/>
        <v>-253957.73</v>
      </c>
      <c r="Q44" s="70">
        <f>K44+N44</f>
        <v>1200000</v>
      </c>
      <c r="R44" s="70">
        <f>L44+O44</f>
        <v>1000000</v>
      </c>
      <c r="S44" s="70">
        <f>M44+P44</f>
        <v>0</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type="whole" operator="lessThan" allowBlank="1" showInputMessage="1" showErrorMessage="1" sqref="N38:P41">
      <formula1>0</formula1>
    </dataValidation>
    <dataValidation type="list" allowBlank="1" showInputMessage="1" showErrorMessage="1" sqref="B13">
      <formula1>$U$2:$U$4</formula1>
    </dataValidation>
    <dataValidation type="list" allowBlank="1" showInputMessage="1" showErrorMessage="1" sqref="D19:D22">
      <formula1>$V$2:$V$3</formula1>
    </dataValidation>
    <dataValidation showInputMessage="1" showErrorMessage="1" sqref="E19:E22"/>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zoomScaleNormal="100" workbookViewId="0">
      <selection activeCell="G24" sqref="G24"/>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5.5703125" customWidth="1"/>
    <col min="13" max="13" width="5.85546875" bestFit="1"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c r="E5" s="30" t="s">
        <v>51</v>
      </c>
      <c r="F5" s="22"/>
      <c r="H5" s="2"/>
      <c r="I5" s="2"/>
      <c r="J5" s="2"/>
    </row>
    <row r="6" spans="1:23" ht="19.5" customHeight="1" x14ac:dyDescent="0.25">
      <c r="B6" s="30" t="s">
        <v>48</v>
      </c>
      <c r="C6" s="22"/>
      <c r="E6" s="30" t="s">
        <v>52</v>
      </c>
      <c r="F6" s="22"/>
      <c r="H6" s="2"/>
      <c r="I6" s="2"/>
      <c r="J6" s="2"/>
    </row>
    <row r="7" spans="1:23" ht="18" customHeight="1" x14ac:dyDescent="0.25">
      <c r="B7" s="30" t="s">
        <v>49</v>
      </c>
      <c r="C7" s="22"/>
      <c r="H7" s="2"/>
      <c r="I7" s="2"/>
      <c r="J7" s="2"/>
    </row>
    <row r="8" spans="1:23" ht="18" customHeight="1" x14ac:dyDescent="0.25">
      <c r="B8" s="30" t="s">
        <v>50</v>
      </c>
      <c r="C8" s="22"/>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17.25" x14ac:dyDescent="0.3">
      <c r="B13" s="23"/>
      <c r="C13" s="23"/>
      <c r="D13" s="23"/>
      <c r="E13" s="23"/>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72" t="s">
        <v>25</v>
      </c>
      <c r="G18" s="72" t="s">
        <v>26</v>
      </c>
      <c r="H18" s="72" t="s">
        <v>0</v>
      </c>
      <c r="I18" s="72" t="s">
        <v>1</v>
      </c>
      <c r="J18" s="72" t="s">
        <v>3</v>
      </c>
      <c r="K18" s="124"/>
    </row>
    <row r="19" spans="1:11" ht="15" customHeight="1" x14ac:dyDescent="0.25">
      <c r="B19" s="23"/>
      <c r="C19" s="23"/>
      <c r="D19" s="23"/>
      <c r="E19" s="23"/>
      <c r="F19" s="23"/>
      <c r="G19" s="23"/>
      <c r="H19" s="23"/>
      <c r="I19" s="23"/>
      <c r="J19" s="23"/>
      <c r="K19" s="23"/>
    </row>
    <row r="20" spans="1:11" x14ac:dyDescent="0.25">
      <c r="B20" s="23"/>
      <c r="C20" s="23"/>
      <c r="D20" s="23"/>
      <c r="E20" s="23"/>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71" t="s">
        <v>64</v>
      </c>
      <c r="D36" s="71" t="s">
        <v>65</v>
      </c>
      <c r="E36" s="114" t="s">
        <v>66</v>
      </c>
      <c r="F36" s="114"/>
      <c r="G36" s="114"/>
      <c r="H36" s="114" t="s">
        <v>67</v>
      </c>
      <c r="I36" s="114"/>
      <c r="J36" s="114"/>
      <c r="K36" s="114" t="s">
        <v>68</v>
      </c>
      <c r="L36" s="114"/>
      <c r="M36" s="114"/>
      <c r="N36" s="114" t="s">
        <v>69</v>
      </c>
      <c r="O36" s="114"/>
      <c r="P36" s="114"/>
      <c r="Q36" s="119" t="s">
        <v>70</v>
      </c>
      <c r="R36" s="119"/>
      <c r="S36" s="119"/>
    </row>
    <row r="37" spans="1:19" ht="27" x14ac:dyDescent="0.25">
      <c r="B37" s="123"/>
      <c r="C37" s="71" t="s">
        <v>9</v>
      </c>
      <c r="D37" s="71" t="s">
        <v>10</v>
      </c>
      <c r="E37" s="69" t="s">
        <v>0</v>
      </c>
      <c r="F37" s="69" t="s">
        <v>1</v>
      </c>
      <c r="G37" s="69" t="s">
        <v>3</v>
      </c>
      <c r="H37" s="69" t="s">
        <v>0</v>
      </c>
      <c r="I37" s="69" t="s">
        <v>1</v>
      </c>
      <c r="J37" s="69" t="s">
        <v>3</v>
      </c>
      <c r="K37" s="69" t="s">
        <v>13</v>
      </c>
      <c r="L37" s="69" t="s">
        <v>12</v>
      </c>
      <c r="M37" s="69" t="s">
        <v>11</v>
      </c>
      <c r="N37" s="69" t="s">
        <v>13</v>
      </c>
      <c r="O37" s="69" t="s">
        <v>12</v>
      </c>
      <c r="P37" s="69" t="s">
        <v>11</v>
      </c>
      <c r="Q37" s="70" t="s">
        <v>0</v>
      </c>
      <c r="R37" s="70" t="s">
        <v>1</v>
      </c>
      <c r="S37" s="70" t="s">
        <v>3</v>
      </c>
    </row>
    <row r="38" spans="1:19" x14ac:dyDescent="0.25">
      <c r="B38" s="24"/>
      <c r="C38" s="24"/>
      <c r="D38" s="24"/>
      <c r="E38" s="25"/>
      <c r="F38" s="25"/>
      <c r="G38" s="25"/>
      <c r="H38" s="25"/>
      <c r="I38" s="25"/>
      <c r="J38" s="25"/>
      <c r="K38" s="69">
        <f>C38+E38+H38</f>
        <v>0</v>
      </c>
      <c r="L38" s="69">
        <f>C38+F38+I38</f>
        <v>0</v>
      </c>
      <c r="M38" s="69">
        <f>C38+G38+J38</f>
        <v>0</v>
      </c>
      <c r="N38" s="25"/>
      <c r="O38" s="25"/>
      <c r="P38" s="25"/>
      <c r="Q38" s="70">
        <f>K38+N38</f>
        <v>0</v>
      </c>
      <c r="R38" s="70">
        <f>L38+O38</f>
        <v>0</v>
      </c>
      <c r="S38" s="70">
        <f>M38+P38</f>
        <v>0</v>
      </c>
    </row>
    <row r="39" spans="1:19" x14ac:dyDescent="0.25">
      <c r="B39" s="24"/>
      <c r="C39" s="24"/>
      <c r="D39" s="24"/>
      <c r="E39" s="25"/>
      <c r="F39" s="25"/>
      <c r="G39" s="25"/>
      <c r="H39" s="25"/>
      <c r="I39" s="25"/>
      <c r="J39" s="25"/>
      <c r="K39" s="69">
        <f t="shared" ref="K39:M41" si="0">C39+E39+H39</f>
        <v>0</v>
      </c>
      <c r="L39" s="69">
        <f t="shared" si="0"/>
        <v>0</v>
      </c>
      <c r="M39" s="69">
        <f t="shared" si="0"/>
        <v>0</v>
      </c>
      <c r="N39" s="25"/>
      <c r="O39" s="25"/>
      <c r="P39" s="25"/>
      <c r="Q39" s="70">
        <f t="shared" ref="Q39:S41" si="1">K39+N39</f>
        <v>0</v>
      </c>
      <c r="R39" s="70">
        <f t="shared" si="1"/>
        <v>0</v>
      </c>
      <c r="S39" s="70">
        <f t="shared" si="1"/>
        <v>0</v>
      </c>
    </row>
    <row r="40" spans="1:19" x14ac:dyDescent="0.25">
      <c r="B40" s="24"/>
      <c r="C40" s="24"/>
      <c r="D40" s="24"/>
      <c r="E40" s="25"/>
      <c r="F40" s="25"/>
      <c r="G40" s="25"/>
      <c r="H40" s="25"/>
      <c r="I40" s="25"/>
      <c r="J40" s="25"/>
      <c r="K40" s="69">
        <f t="shared" si="0"/>
        <v>0</v>
      </c>
      <c r="L40" s="69">
        <f t="shared" si="0"/>
        <v>0</v>
      </c>
      <c r="M40" s="69">
        <f t="shared" si="0"/>
        <v>0</v>
      </c>
      <c r="N40" s="25"/>
      <c r="O40" s="25"/>
      <c r="P40" s="25"/>
      <c r="Q40" s="70">
        <f t="shared" si="1"/>
        <v>0</v>
      </c>
      <c r="R40" s="70">
        <f t="shared" si="1"/>
        <v>0</v>
      </c>
      <c r="S40" s="70">
        <f t="shared" si="1"/>
        <v>0</v>
      </c>
    </row>
    <row r="41" spans="1:19" x14ac:dyDescent="0.25">
      <c r="B41" s="24"/>
      <c r="C41" s="24"/>
      <c r="D41" s="24"/>
      <c r="E41" s="25"/>
      <c r="F41" s="25"/>
      <c r="G41" s="25"/>
      <c r="H41" s="25"/>
      <c r="I41" s="25"/>
      <c r="J41" s="25"/>
      <c r="K41" s="69">
        <f t="shared" si="0"/>
        <v>0</v>
      </c>
      <c r="L41" s="69">
        <f t="shared" si="0"/>
        <v>0</v>
      </c>
      <c r="M41" s="69">
        <f t="shared" si="0"/>
        <v>0</v>
      </c>
      <c r="N41" s="25"/>
      <c r="O41" s="25"/>
      <c r="P41" s="25"/>
      <c r="Q41" s="70">
        <f t="shared" si="1"/>
        <v>0</v>
      </c>
      <c r="R41" s="70">
        <f t="shared" si="1"/>
        <v>0</v>
      </c>
      <c r="S41" s="70">
        <f t="shared" si="1"/>
        <v>0</v>
      </c>
    </row>
    <row r="42" spans="1:19" ht="28.5" x14ac:dyDescent="0.25">
      <c r="B42" s="17" t="s">
        <v>105</v>
      </c>
      <c r="C42" s="24"/>
      <c r="D42" s="24"/>
      <c r="E42" s="69">
        <f>SUM(E38:E41)</f>
        <v>0</v>
      </c>
      <c r="F42" s="69">
        <f t="shared" ref="F42:J42" si="2">SUM(F38:F41)</f>
        <v>0</v>
      </c>
      <c r="G42" s="69">
        <f t="shared" si="2"/>
        <v>0</v>
      </c>
      <c r="H42" s="69">
        <f t="shared" si="2"/>
        <v>0</v>
      </c>
      <c r="I42" s="69">
        <f t="shared" si="2"/>
        <v>0</v>
      </c>
      <c r="J42" s="69">
        <f t="shared" si="2"/>
        <v>0</v>
      </c>
      <c r="K42" s="69">
        <f>C42+E42+H42</f>
        <v>0</v>
      </c>
      <c r="L42" s="69">
        <f>C42+F42+I42</f>
        <v>0</v>
      </c>
      <c r="M42" s="69">
        <f>C42+G42+J42</f>
        <v>0</v>
      </c>
      <c r="N42" s="71" t="s">
        <v>2</v>
      </c>
      <c r="O42" s="71" t="s">
        <v>2</v>
      </c>
      <c r="P42" s="71" t="s">
        <v>2</v>
      </c>
      <c r="Q42" s="70" t="s">
        <v>2</v>
      </c>
      <c r="R42" s="70" t="s">
        <v>2</v>
      </c>
      <c r="S42" s="70" t="s">
        <v>2</v>
      </c>
    </row>
    <row r="43" spans="1:19" ht="28.5" x14ac:dyDescent="0.25">
      <c r="B43" s="17" t="s">
        <v>106</v>
      </c>
      <c r="C43" s="24"/>
      <c r="D43" s="24"/>
      <c r="E43" s="69" t="s">
        <v>40</v>
      </c>
      <c r="F43" s="69" t="s">
        <v>40</v>
      </c>
      <c r="G43" s="69" t="s">
        <v>40</v>
      </c>
      <c r="H43" s="69" t="s">
        <v>40</v>
      </c>
      <c r="I43" s="69" t="s">
        <v>40</v>
      </c>
      <c r="J43" s="69" t="s">
        <v>40</v>
      </c>
      <c r="K43" s="69">
        <f>C43</f>
        <v>0</v>
      </c>
      <c r="L43" s="69">
        <f>C43</f>
        <v>0</v>
      </c>
      <c r="M43" s="69">
        <f>C43</f>
        <v>0</v>
      </c>
      <c r="N43" s="71" t="s">
        <v>2</v>
      </c>
      <c r="O43" s="71" t="s">
        <v>2</v>
      </c>
      <c r="P43" s="71" t="s">
        <v>2</v>
      </c>
      <c r="Q43" s="70" t="s">
        <v>2</v>
      </c>
      <c r="R43" s="70" t="s">
        <v>2</v>
      </c>
      <c r="S43" s="70" t="s">
        <v>2</v>
      </c>
    </row>
    <row r="44" spans="1:19" x14ac:dyDescent="0.25">
      <c r="B44" s="17" t="s">
        <v>107</v>
      </c>
      <c r="C44" s="69">
        <f>SUM(C38:C41)</f>
        <v>0</v>
      </c>
      <c r="D44" s="69">
        <f>SUM(D38:D41)</f>
        <v>0</v>
      </c>
      <c r="E44" s="69">
        <f>E42</f>
        <v>0</v>
      </c>
      <c r="F44" s="69">
        <f t="shared" ref="F44:J44" si="3">F42</f>
        <v>0</v>
      </c>
      <c r="G44" s="69">
        <f t="shared" si="3"/>
        <v>0</v>
      </c>
      <c r="H44" s="69">
        <f t="shared" si="3"/>
        <v>0</v>
      </c>
      <c r="I44" s="69">
        <f t="shared" si="3"/>
        <v>0</v>
      </c>
      <c r="J44" s="69">
        <f t="shared" si="3"/>
        <v>0</v>
      </c>
      <c r="K44" s="71">
        <f>K42+K43</f>
        <v>0</v>
      </c>
      <c r="L44" s="71">
        <f t="shared" ref="L44:M44" si="4">L42+L43</f>
        <v>0</v>
      </c>
      <c r="M44" s="71">
        <f t="shared" si="4"/>
        <v>0</v>
      </c>
      <c r="N44" s="71">
        <f>SUM(N38:N41)</f>
        <v>0</v>
      </c>
      <c r="O44" s="71">
        <f t="shared" ref="O44:P44" si="5">SUM(O38:O41)</f>
        <v>0</v>
      </c>
      <c r="P44" s="71">
        <f t="shared" si="5"/>
        <v>0</v>
      </c>
      <c r="Q44" s="70">
        <f>K44+N44</f>
        <v>0</v>
      </c>
      <c r="R44" s="70">
        <f>L44+O44</f>
        <v>0</v>
      </c>
      <c r="S44" s="70">
        <f>M44+P44</f>
        <v>0</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showInputMessage="1" showErrorMessage="1" sqref="E19:E22"/>
    <dataValidation type="list" allowBlank="1" showInputMessage="1" showErrorMessage="1" sqref="D19:D22">
      <formula1>$V$2:$V$3</formula1>
    </dataValidation>
    <dataValidation type="list" allowBlank="1" showInputMessage="1" showErrorMessage="1" sqref="B13">
      <formula1>$U$2:$U$4</formula1>
    </dataValidation>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0"/>
  <sheetViews>
    <sheetView topLeftCell="A59" zoomScaleNormal="100" workbookViewId="0">
      <selection activeCell="C78" sqref="C78"/>
    </sheetView>
  </sheetViews>
  <sheetFormatPr defaultRowHeight="15" x14ac:dyDescent="0.25"/>
  <cols>
    <col min="1" max="1" width="6" customWidth="1"/>
    <col min="2" max="2" width="33.140625" customWidth="1"/>
    <col min="3" max="3" width="27.42578125" customWidth="1"/>
    <col min="4" max="4" width="31.5703125" customWidth="1"/>
    <col min="5" max="5" width="40" customWidth="1"/>
    <col min="6" max="6" width="24.5703125" customWidth="1"/>
    <col min="7" max="7" width="22.5703125" customWidth="1"/>
    <col min="8" max="8" width="13" customWidth="1"/>
    <col min="9" max="9" width="10.42578125" customWidth="1"/>
    <col min="10" max="10" width="15.28515625" customWidth="1"/>
    <col min="11" max="11" width="18.28515625" bestFit="1" customWidth="1"/>
    <col min="12" max="12" width="8.7109375" customWidth="1"/>
    <col min="13" max="13" width="10.85546875"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1057</v>
      </c>
      <c r="E5" s="30" t="s">
        <v>51</v>
      </c>
      <c r="F5" s="22"/>
      <c r="H5" s="2"/>
      <c r="I5" s="2"/>
      <c r="J5" s="2"/>
    </row>
    <row r="6" spans="1:23" ht="98.25" customHeight="1" x14ac:dyDescent="0.25">
      <c r="B6" s="30" t="s">
        <v>48</v>
      </c>
      <c r="C6" s="80" t="s">
        <v>122</v>
      </c>
      <c r="E6" s="30" t="s">
        <v>52</v>
      </c>
      <c r="F6" s="22" t="s">
        <v>177</v>
      </c>
      <c r="H6" s="2"/>
      <c r="I6" s="2"/>
      <c r="J6" s="2"/>
    </row>
    <row r="7" spans="1:23" ht="18" customHeight="1" x14ac:dyDescent="0.25">
      <c r="B7" s="30" t="s">
        <v>49</v>
      </c>
      <c r="C7" s="22">
        <v>11001</v>
      </c>
      <c r="H7" s="2"/>
      <c r="I7" s="2"/>
      <c r="J7" s="2"/>
    </row>
    <row r="8" spans="1:23" ht="88.5" customHeight="1" x14ac:dyDescent="0.25">
      <c r="B8" s="30" t="s">
        <v>50</v>
      </c>
      <c r="C8" s="80" t="s">
        <v>123</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378" x14ac:dyDescent="0.3">
      <c r="B13" s="23" t="s">
        <v>17</v>
      </c>
      <c r="C13" s="83" t="s">
        <v>125</v>
      </c>
      <c r="D13" s="83" t="s">
        <v>352</v>
      </c>
      <c r="E13" s="83" t="s">
        <v>126</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67.5" x14ac:dyDescent="0.25">
      <c r="B19" s="23" t="s">
        <v>151</v>
      </c>
      <c r="C19" s="23" t="s">
        <v>152</v>
      </c>
      <c r="D19" s="23" t="s">
        <v>18</v>
      </c>
      <c r="E19" s="85" t="s">
        <v>320</v>
      </c>
      <c r="F19" s="23">
        <v>1396522.44</v>
      </c>
      <c r="G19" s="23">
        <v>1545654.3</v>
      </c>
      <c r="H19" s="86">
        <v>1633700.8</v>
      </c>
      <c r="I19" s="23">
        <v>1661739.6</v>
      </c>
      <c r="J19" s="23">
        <v>1682025.6</v>
      </c>
      <c r="K19" s="23"/>
    </row>
    <row r="20" spans="1:11" x14ac:dyDescent="0.25">
      <c r="B20" s="23" t="s">
        <v>154</v>
      </c>
      <c r="C20" s="23" t="s">
        <v>155</v>
      </c>
      <c r="D20" s="23" t="s">
        <v>18</v>
      </c>
      <c r="E20" s="23"/>
      <c r="F20" s="23">
        <v>28319.969999999998</v>
      </c>
      <c r="G20" s="23">
        <v>29025.4</v>
      </c>
      <c r="H20" s="23">
        <v>29841</v>
      </c>
      <c r="I20" s="23">
        <v>29841</v>
      </c>
      <c r="J20" s="23">
        <v>29841</v>
      </c>
      <c r="K20" s="23"/>
    </row>
    <row r="21" spans="1:11" x14ac:dyDescent="0.25">
      <c r="B21" s="23" t="s">
        <v>156</v>
      </c>
      <c r="C21" s="23" t="s">
        <v>157</v>
      </c>
      <c r="D21" s="23" t="s">
        <v>18</v>
      </c>
      <c r="E21" s="23"/>
      <c r="F21" s="23">
        <v>532.71</v>
      </c>
      <c r="G21" s="23">
        <v>476.9</v>
      </c>
      <c r="H21" s="23">
        <v>695.5</v>
      </c>
      <c r="I21" s="23">
        <v>695.5</v>
      </c>
      <c r="J21" s="23">
        <v>695.5</v>
      </c>
      <c r="K21" s="23"/>
    </row>
    <row r="22" spans="1:11" x14ac:dyDescent="0.25">
      <c r="B22" s="23" t="s">
        <v>158</v>
      </c>
      <c r="C22" s="23" t="s">
        <v>152</v>
      </c>
      <c r="D22" s="23" t="s">
        <v>18</v>
      </c>
      <c r="E22" s="23" t="s">
        <v>165</v>
      </c>
      <c r="F22" s="23">
        <v>22662.12</v>
      </c>
      <c r="G22" s="23">
        <v>25736.2</v>
      </c>
      <c r="H22" s="23">
        <v>27064.400000000001</v>
      </c>
      <c r="I22" s="23">
        <v>27064.400000000001</v>
      </c>
      <c r="J22" s="23">
        <v>27064.400000000001</v>
      </c>
      <c r="K22" s="23"/>
    </row>
    <row r="23" spans="1:11" x14ac:dyDescent="0.25">
      <c r="B23" s="23" t="s">
        <v>160</v>
      </c>
      <c r="C23" s="23" t="s">
        <v>152</v>
      </c>
      <c r="D23" s="23" t="s">
        <v>21</v>
      </c>
      <c r="E23" s="23"/>
      <c r="F23" s="23">
        <v>183</v>
      </c>
      <c r="G23" s="23">
        <v>250</v>
      </c>
      <c r="H23" s="23">
        <v>300</v>
      </c>
      <c r="I23" s="23">
        <v>300</v>
      </c>
      <c r="J23" s="23">
        <v>300</v>
      </c>
      <c r="K23" s="23" t="s">
        <v>161</v>
      </c>
    </row>
    <row r="24" spans="1:11" x14ac:dyDescent="0.25">
      <c r="B24" s="23" t="s">
        <v>162</v>
      </c>
      <c r="C24" s="23" t="s">
        <v>152</v>
      </c>
      <c r="D24" s="23" t="s">
        <v>21</v>
      </c>
      <c r="E24" s="23"/>
      <c r="F24" s="23">
        <v>351</v>
      </c>
      <c r="G24" s="23">
        <v>521.9</v>
      </c>
      <c r="H24" s="23">
        <v>521.9</v>
      </c>
      <c r="I24" s="23">
        <v>521.9</v>
      </c>
      <c r="J24" s="23">
        <v>521.9</v>
      </c>
      <c r="K24" s="23" t="s">
        <v>163</v>
      </c>
    </row>
    <row r="25" spans="1:11" x14ac:dyDescent="0.25">
      <c r="B25" s="23" t="s">
        <v>164</v>
      </c>
      <c r="C25" s="23" t="s">
        <v>152</v>
      </c>
      <c r="D25" s="23" t="s">
        <v>18</v>
      </c>
      <c r="E25" s="23"/>
      <c r="F25" s="23">
        <v>3489.4</v>
      </c>
      <c r="G25" s="23">
        <v>6900</v>
      </c>
      <c r="H25" s="23">
        <v>6900</v>
      </c>
      <c r="I25" s="23">
        <v>6900</v>
      </c>
      <c r="J25" s="23">
        <v>6900</v>
      </c>
      <c r="K25" s="23" t="s">
        <v>166</v>
      </c>
    </row>
    <row r="26" spans="1:11" x14ac:dyDescent="0.25">
      <c r="B26" s="23" t="s">
        <v>167</v>
      </c>
      <c r="C26" s="23" t="s">
        <v>152</v>
      </c>
      <c r="D26" s="23" t="s">
        <v>18</v>
      </c>
      <c r="E26" s="23"/>
      <c r="F26" s="23">
        <v>836.8</v>
      </c>
      <c r="G26" s="23">
        <v>1520</v>
      </c>
      <c r="H26" s="23">
        <v>520</v>
      </c>
      <c r="I26" s="23">
        <v>520</v>
      </c>
      <c r="J26" s="23">
        <v>520</v>
      </c>
      <c r="K26" s="23" t="s">
        <v>168</v>
      </c>
    </row>
    <row r="27" spans="1:11" ht="27" x14ac:dyDescent="0.25">
      <c r="B27" s="85" t="s">
        <v>169</v>
      </c>
      <c r="C27" s="23" t="s">
        <v>152</v>
      </c>
      <c r="D27" s="23" t="s">
        <v>18</v>
      </c>
      <c r="E27" s="23"/>
      <c r="F27" s="23">
        <v>117086.72</v>
      </c>
      <c r="G27" s="23">
        <v>189538</v>
      </c>
      <c r="H27" s="23">
        <v>178538</v>
      </c>
      <c r="I27" s="23">
        <v>178538</v>
      </c>
      <c r="J27" s="23">
        <v>178538</v>
      </c>
      <c r="K27" s="23" t="s">
        <v>168</v>
      </c>
    </row>
    <row r="28" spans="1:11" ht="17.25" x14ac:dyDescent="0.25">
      <c r="B28" s="2"/>
      <c r="C28" s="2"/>
      <c r="D28" s="2"/>
      <c r="E28" s="2"/>
      <c r="F28" s="2"/>
      <c r="G28" s="2"/>
      <c r="H28" s="2"/>
      <c r="I28" s="2"/>
      <c r="J28" s="2"/>
    </row>
    <row r="29" spans="1:11" ht="15.75" x14ac:dyDescent="0.25">
      <c r="A29" s="11" t="s">
        <v>27</v>
      </c>
      <c r="C29" s="12"/>
      <c r="D29" s="12"/>
      <c r="E29" s="12"/>
      <c r="F29" s="12"/>
      <c r="G29" s="12"/>
      <c r="H29" s="12"/>
      <c r="I29" s="12"/>
      <c r="J29" s="12"/>
    </row>
    <row r="30" spans="1:11" x14ac:dyDescent="0.25">
      <c r="A30" s="13"/>
      <c r="C30" s="14"/>
      <c r="D30" s="14"/>
      <c r="E30" s="14"/>
      <c r="F30" s="14"/>
      <c r="G30" s="14"/>
      <c r="H30" s="14"/>
      <c r="I30" s="14"/>
      <c r="J30" s="14"/>
    </row>
    <row r="31" spans="1:11" x14ac:dyDescent="0.25">
      <c r="A31" s="15" t="s">
        <v>28</v>
      </c>
      <c r="C31" s="16"/>
      <c r="D31" s="16"/>
      <c r="E31" s="12"/>
      <c r="F31" s="12"/>
      <c r="G31" s="12"/>
      <c r="H31" s="12"/>
      <c r="I31" s="12"/>
      <c r="J31" s="12"/>
    </row>
    <row r="32" spans="1:11" x14ac:dyDescent="0.25">
      <c r="B32" s="16"/>
      <c r="C32" s="16"/>
      <c r="D32" s="16"/>
      <c r="E32" s="12"/>
      <c r="F32" s="12"/>
      <c r="G32" s="12"/>
      <c r="H32" s="12"/>
      <c r="I32" s="12"/>
      <c r="J32" s="12"/>
    </row>
    <row r="33" spans="1:19" x14ac:dyDescent="0.25">
      <c r="B33" s="16"/>
      <c r="C33" s="16"/>
      <c r="D33" s="16"/>
      <c r="E33" s="12"/>
      <c r="F33" s="12"/>
      <c r="G33" s="12"/>
      <c r="H33" s="12"/>
      <c r="I33" s="12"/>
      <c r="J33" s="12"/>
    </row>
    <row r="34" spans="1:19" x14ac:dyDescent="0.25">
      <c r="B34" s="16"/>
      <c r="C34" s="16"/>
      <c r="D34" s="16"/>
      <c r="E34" s="12"/>
      <c r="F34" s="12"/>
      <c r="G34" s="12"/>
      <c r="H34" s="12"/>
      <c r="I34" s="12"/>
      <c r="J34" s="12"/>
    </row>
    <row r="35" spans="1:19" x14ac:dyDescent="0.25">
      <c r="B35" s="16"/>
      <c r="C35" s="16"/>
      <c r="D35" s="16"/>
      <c r="E35" s="12"/>
      <c r="F35" s="12"/>
      <c r="G35" s="12"/>
      <c r="H35" s="12"/>
      <c r="I35" s="12"/>
      <c r="J35" s="12"/>
    </row>
    <row r="36" spans="1:19" x14ac:dyDescent="0.25">
      <c r="A36" s="15" t="s">
        <v>29</v>
      </c>
      <c r="E36" s="12"/>
      <c r="F36" s="12"/>
      <c r="G36" s="12"/>
      <c r="H36" s="12"/>
      <c r="I36" s="12"/>
      <c r="J36" s="12"/>
    </row>
    <row r="37" spans="1:19" ht="62.25" customHeight="1" x14ac:dyDescent="0.25">
      <c r="B37" s="120"/>
      <c r="C37" s="121"/>
      <c r="D37" s="121"/>
      <c r="E37" s="122"/>
      <c r="F37" s="12"/>
      <c r="G37" s="12"/>
      <c r="H37" s="12"/>
      <c r="I37" s="12"/>
      <c r="J37" s="12"/>
    </row>
    <row r="38" spans="1:19" ht="17.25" x14ac:dyDescent="0.25">
      <c r="B38" s="2"/>
      <c r="C38" s="2"/>
      <c r="D38" s="2"/>
      <c r="E38" s="12"/>
      <c r="F38" s="12"/>
      <c r="G38" s="12"/>
      <c r="H38" s="12"/>
      <c r="I38" s="12"/>
      <c r="J38" s="12"/>
    </row>
    <row r="39" spans="1:19" x14ac:dyDescent="0.25">
      <c r="A39" s="6" t="s">
        <v>30</v>
      </c>
    </row>
    <row r="41" spans="1:19" ht="54.75" customHeight="1" x14ac:dyDescent="0.25">
      <c r="B41" s="123" t="s">
        <v>63</v>
      </c>
      <c r="C41" s="47" t="s">
        <v>64</v>
      </c>
      <c r="D41" s="47" t="s">
        <v>65</v>
      </c>
      <c r="E41" s="114" t="s">
        <v>66</v>
      </c>
      <c r="F41" s="114"/>
      <c r="G41" s="114"/>
      <c r="H41" s="114" t="s">
        <v>67</v>
      </c>
      <c r="I41" s="114"/>
      <c r="J41" s="114"/>
      <c r="K41" s="114" t="s">
        <v>68</v>
      </c>
      <c r="L41" s="114"/>
      <c r="M41" s="114"/>
      <c r="N41" s="114" t="s">
        <v>69</v>
      </c>
      <c r="O41" s="114"/>
      <c r="P41" s="114"/>
      <c r="Q41" s="119" t="s">
        <v>70</v>
      </c>
      <c r="R41" s="119"/>
      <c r="S41" s="119"/>
    </row>
    <row r="42" spans="1:19" x14ac:dyDescent="0.25">
      <c r="B42" s="123"/>
      <c r="C42" s="47" t="s">
        <v>9</v>
      </c>
      <c r="D42" s="47" t="s">
        <v>10</v>
      </c>
      <c r="E42" s="45" t="s">
        <v>0</v>
      </c>
      <c r="F42" s="45" t="s">
        <v>1</v>
      </c>
      <c r="G42" s="45" t="s">
        <v>3</v>
      </c>
      <c r="H42" s="45" t="s">
        <v>0</v>
      </c>
      <c r="I42" s="45" t="s">
        <v>1</v>
      </c>
      <c r="J42" s="45" t="s">
        <v>3</v>
      </c>
      <c r="K42" s="45" t="s">
        <v>13</v>
      </c>
      <c r="L42" s="45" t="s">
        <v>12</v>
      </c>
      <c r="M42" s="45" t="s">
        <v>11</v>
      </c>
      <c r="N42" s="45" t="s">
        <v>13</v>
      </c>
      <c r="O42" s="45" t="s">
        <v>12</v>
      </c>
      <c r="P42" s="45" t="s">
        <v>11</v>
      </c>
      <c r="Q42" s="46" t="s">
        <v>0</v>
      </c>
      <c r="R42" s="46" t="s">
        <v>1</v>
      </c>
      <c r="S42" s="46" t="s">
        <v>3</v>
      </c>
    </row>
    <row r="43" spans="1:19" x14ac:dyDescent="0.25">
      <c r="B43" s="24" t="s">
        <v>151</v>
      </c>
      <c r="C43" s="24">
        <v>1396522.44</v>
      </c>
      <c r="D43" s="24">
        <v>1545654.3</v>
      </c>
      <c r="E43" s="25">
        <v>237178.4</v>
      </c>
      <c r="F43" s="25">
        <v>265247.2</v>
      </c>
      <c r="G43" s="25">
        <v>285503.2</v>
      </c>
      <c r="H43" s="25"/>
      <c r="I43" s="25"/>
      <c r="J43" s="25"/>
      <c r="K43" s="45">
        <f>C43+E43+H43</f>
        <v>1633700.8399999999</v>
      </c>
      <c r="L43" s="45">
        <f>C43+F43+I43</f>
        <v>1661769.64</v>
      </c>
      <c r="M43" s="45">
        <f>C43+G43+J43</f>
        <v>1682025.64</v>
      </c>
      <c r="N43" s="25"/>
      <c r="O43" s="25"/>
      <c r="P43" s="25"/>
      <c r="Q43" s="46">
        <f>K43+N43</f>
        <v>1633700.8399999999</v>
      </c>
      <c r="R43" s="46">
        <f>L43+O43</f>
        <v>1661769.64</v>
      </c>
      <c r="S43" s="46">
        <f>M43+P43</f>
        <v>1682025.64</v>
      </c>
    </row>
    <row r="44" spans="1:19" x14ac:dyDescent="0.25">
      <c r="B44" s="24" t="s">
        <v>129</v>
      </c>
      <c r="C44" s="24">
        <v>28319.969999999998</v>
      </c>
      <c r="D44" s="24">
        <v>29025.4</v>
      </c>
      <c r="E44" s="25">
        <v>1521.0300000000025</v>
      </c>
      <c r="F44" s="25">
        <v>1521.0300000000025</v>
      </c>
      <c r="G44" s="25">
        <v>1521.0300000000025</v>
      </c>
      <c r="H44" s="25"/>
      <c r="I44" s="25"/>
      <c r="J44" s="25"/>
      <c r="K44" s="75">
        <f t="shared" ref="K44:K75" si="0">C44+E44+H44</f>
        <v>29841</v>
      </c>
      <c r="L44" s="75">
        <f t="shared" ref="L44:L58" si="1">C44+F44+I44</f>
        <v>29841</v>
      </c>
      <c r="M44" s="75">
        <f t="shared" ref="M44:M58" si="2">C44+G44+J44</f>
        <v>29841</v>
      </c>
      <c r="N44" s="25"/>
      <c r="O44" s="25"/>
      <c r="P44" s="25"/>
      <c r="Q44" s="76">
        <f t="shared" ref="Q44:Q57" si="3">K44+N44</f>
        <v>29841</v>
      </c>
      <c r="R44" s="76">
        <f t="shared" ref="R44:R57" si="4">L44+O44</f>
        <v>29841</v>
      </c>
      <c r="S44" s="76">
        <f t="shared" ref="S44:S57" si="5">M44+P44</f>
        <v>29841</v>
      </c>
    </row>
    <row r="45" spans="1:19" x14ac:dyDescent="0.25">
      <c r="B45" s="24" t="s">
        <v>130</v>
      </c>
      <c r="C45" s="24">
        <v>532.71</v>
      </c>
      <c r="D45" s="24">
        <v>476.9</v>
      </c>
      <c r="E45" s="25">
        <v>162.78999999999996</v>
      </c>
      <c r="F45" s="25">
        <v>162.78999999999996</v>
      </c>
      <c r="G45" s="25">
        <v>162.78999999999996</v>
      </c>
      <c r="H45" s="25"/>
      <c r="I45" s="25"/>
      <c r="J45" s="25"/>
      <c r="K45" s="75">
        <f t="shared" si="0"/>
        <v>695.5</v>
      </c>
      <c r="L45" s="75">
        <f t="shared" si="1"/>
        <v>695.5</v>
      </c>
      <c r="M45" s="75">
        <f t="shared" si="2"/>
        <v>695.5</v>
      </c>
      <c r="N45" s="25"/>
      <c r="O45" s="25"/>
      <c r="P45" s="25"/>
      <c r="Q45" s="76">
        <f t="shared" si="3"/>
        <v>695.5</v>
      </c>
      <c r="R45" s="76">
        <f t="shared" si="4"/>
        <v>695.5</v>
      </c>
      <c r="S45" s="76">
        <f t="shared" si="5"/>
        <v>695.5</v>
      </c>
    </row>
    <row r="46" spans="1:19" x14ac:dyDescent="0.25">
      <c r="B46" s="24" t="s">
        <v>131</v>
      </c>
      <c r="C46" s="24">
        <v>22662.12</v>
      </c>
      <c r="D46" s="24">
        <v>25736.2</v>
      </c>
      <c r="E46" s="25">
        <v>4402.2800000000025</v>
      </c>
      <c r="F46" s="25">
        <v>4402.2800000000025</v>
      </c>
      <c r="G46" s="25">
        <v>4402.2800000000025</v>
      </c>
      <c r="H46" s="25"/>
      <c r="I46" s="25"/>
      <c r="J46" s="25"/>
      <c r="K46" s="75">
        <f t="shared" si="0"/>
        <v>27064.400000000001</v>
      </c>
      <c r="L46" s="75">
        <f t="shared" si="1"/>
        <v>27064.400000000001</v>
      </c>
      <c r="M46" s="75">
        <f t="shared" si="2"/>
        <v>27064.400000000001</v>
      </c>
      <c r="N46" s="25"/>
      <c r="O46" s="25"/>
      <c r="P46" s="25"/>
      <c r="Q46" s="76">
        <f t="shared" si="3"/>
        <v>27064.400000000001</v>
      </c>
      <c r="R46" s="76">
        <f t="shared" si="4"/>
        <v>27064.400000000001</v>
      </c>
      <c r="S46" s="76">
        <f t="shared" si="5"/>
        <v>27064.400000000001</v>
      </c>
    </row>
    <row r="47" spans="1:19" x14ac:dyDescent="0.25">
      <c r="B47" s="24" t="s">
        <v>159</v>
      </c>
      <c r="C47" s="24">
        <v>183</v>
      </c>
      <c r="D47" s="24">
        <v>250</v>
      </c>
      <c r="E47" s="25"/>
      <c r="F47" s="25"/>
      <c r="G47" s="25"/>
      <c r="H47" s="25">
        <v>117</v>
      </c>
      <c r="I47" s="25">
        <v>117</v>
      </c>
      <c r="J47" s="25">
        <v>117</v>
      </c>
      <c r="K47" s="77">
        <f t="shared" si="0"/>
        <v>300</v>
      </c>
      <c r="L47" s="77">
        <f t="shared" ref="L47:L49" si="6">C47+F47+I47</f>
        <v>300</v>
      </c>
      <c r="M47" s="77">
        <f t="shared" ref="M47:M49" si="7">C47+G47+J47</f>
        <v>300</v>
      </c>
      <c r="N47" s="25"/>
      <c r="O47" s="25"/>
      <c r="P47" s="25"/>
      <c r="Q47" s="104">
        <f t="shared" si="3"/>
        <v>300</v>
      </c>
      <c r="R47" s="104">
        <f t="shared" si="4"/>
        <v>300</v>
      </c>
      <c r="S47" s="104">
        <f t="shared" si="5"/>
        <v>300</v>
      </c>
    </row>
    <row r="48" spans="1:19" ht="27" x14ac:dyDescent="0.25">
      <c r="B48" s="24" t="s">
        <v>132</v>
      </c>
      <c r="C48" s="24">
        <v>351</v>
      </c>
      <c r="D48" s="24">
        <v>521.9</v>
      </c>
      <c r="E48" s="25"/>
      <c r="F48" s="25"/>
      <c r="G48" s="25"/>
      <c r="H48" s="25">
        <v>170.89999999999998</v>
      </c>
      <c r="I48" s="25">
        <v>170.89999999999998</v>
      </c>
      <c r="J48" s="25">
        <v>170.89999999999998</v>
      </c>
      <c r="K48" s="77">
        <f t="shared" si="0"/>
        <v>521.9</v>
      </c>
      <c r="L48" s="77">
        <f t="shared" si="6"/>
        <v>521.9</v>
      </c>
      <c r="M48" s="77">
        <f t="shared" si="7"/>
        <v>521.9</v>
      </c>
      <c r="N48" s="25"/>
      <c r="O48" s="25"/>
      <c r="P48" s="25"/>
      <c r="Q48" s="104">
        <f t="shared" si="3"/>
        <v>521.9</v>
      </c>
      <c r="R48" s="104">
        <f t="shared" si="4"/>
        <v>521.9</v>
      </c>
      <c r="S48" s="104">
        <f t="shared" si="5"/>
        <v>521.9</v>
      </c>
    </row>
    <row r="49" spans="2:19" x14ac:dyDescent="0.25">
      <c r="B49" s="24" t="s">
        <v>133</v>
      </c>
      <c r="C49" s="24">
        <v>3489.4</v>
      </c>
      <c r="D49" s="24">
        <v>6900</v>
      </c>
      <c r="E49" s="25">
        <v>3410.6</v>
      </c>
      <c r="F49" s="25">
        <v>3410.6</v>
      </c>
      <c r="G49" s="25">
        <v>3410.6</v>
      </c>
      <c r="H49" s="25"/>
      <c r="I49" s="25"/>
      <c r="J49" s="25"/>
      <c r="K49" s="77">
        <f t="shared" si="0"/>
        <v>6900</v>
      </c>
      <c r="L49" s="77">
        <f t="shared" si="6"/>
        <v>6900</v>
      </c>
      <c r="M49" s="77">
        <f t="shared" si="7"/>
        <v>6900</v>
      </c>
      <c r="N49" s="25"/>
      <c r="O49" s="25"/>
      <c r="P49" s="25"/>
      <c r="Q49" s="104">
        <f t="shared" si="3"/>
        <v>6900</v>
      </c>
      <c r="R49" s="104">
        <f t="shared" si="4"/>
        <v>6900</v>
      </c>
      <c r="S49" s="104">
        <f t="shared" si="5"/>
        <v>6900</v>
      </c>
    </row>
    <row r="50" spans="2:19" x14ac:dyDescent="0.25">
      <c r="B50" s="24" t="s">
        <v>135</v>
      </c>
      <c r="C50" s="24">
        <v>836.8</v>
      </c>
      <c r="D50" s="24">
        <v>1520</v>
      </c>
      <c r="E50" s="25"/>
      <c r="F50" s="25"/>
      <c r="G50" s="25"/>
      <c r="H50" s="25"/>
      <c r="I50" s="25"/>
      <c r="J50" s="25"/>
      <c r="K50" s="77">
        <f t="shared" si="0"/>
        <v>836.8</v>
      </c>
      <c r="L50" s="75">
        <f t="shared" si="1"/>
        <v>836.8</v>
      </c>
      <c r="M50" s="75">
        <f t="shared" si="2"/>
        <v>836.8</v>
      </c>
      <c r="N50" s="25">
        <v>-316.79999999999995</v>
      </c>
      <c r="O50" s="25">
        <v>-316.79999999999995</v>
      </c>
      <c r="P50" s="25">
        <v>-316.79999999999995</v>
      </c>
      <c r="Q50" s="104">
        <f t="shared" si="3"/>
        <v>520</v>
      </c>
      <c r="R50" s="104">
        <f t="shared" si="4"/>
        <v>520</v>
      </c>
      <c r="S50" s="104">
        <f t="shared" si="5"/>
        <v>520</v>
      </c>
    </row>
    <row r="51" spans="2:19" ht="27" x14ac:dyDescent="0.25">
      <c r="B51" s="24" t="s">
        <v>136</v>
      </c>
      <c r="C51" s="24">
        <v>117086.72</v>
      </c>
      <c r="D51" s="24">
        <v>189538</v>
      </c>
      <c r="E51" s="25">
        <v>97451.28</v>
      </c>
      <c r="F51" s="25">
        <v>97451.28</v>
      </c>
      <c r="G51" s="25">
        <v>97451.28</v>
      </c>
      <c r="H51" s="25"/>
      <c r="I51" s="25"/>
      <c r="J51" s="25"/>
      <c r="K51" s="77">
        <f t="shared" si="0"/>
        <v>214538</v>
      </c>
      <c r="L51" s="75">
        <f t="shared" si="1"/>
        <v>214538</v>
      </c>
      <c r="M51" s="75">
        <f t="shared" si="2"/>
        <v>214538</v>
      </c>
      <c r="N51" s="25"/>
      <c r="O51" s="25"/>
      <c r="P51" s="25"/>
      <c r="Q51" s="104">
        <f t="shared" si="3"/>
        <v>214538</v>
      </c>
      <c r="R51" s="104">
        <f t="shared" si="4"/>
        <v>214538</v>
      </c>
      <c r="S51" s="104">
        <f t="shared" si="5"/>
        <v>214538</v>
      </c>
    </row>
    <row r="52" spans="2:19" ht="40.5" x14ac:dyDescent="0.25">
      <c r="B52" s="24" t="s">
        <v>171</v>
      </c>
      <c r="C52" s="24"/>
      <c r="D52" s="24">
        <v>902</v>
      </c>
      <c r="E52" s="25">
        <v>902</v>
      </c>
      <c r="F52" s="25">
        <v>902</v>
      </c>
      <c r="G52" s="25">
        <v>902</v>
      </c>
      <c r="H52" s="25"/>
      <c r="I52" s="25"/>
      <c r="J52" s="25"/>
      <c r="K52" s="77"/>
      <c r="L52" s="77"/>
      <c r="M52" s="77"/>
      <c r="N52" s="25"/>
      <c r="O52" s="25"/>
      <c r="P52" s="25"/>
      <c r="Q52" s="104">
        <f t="shared" si="3"/>
        <v>0</v>
      </c>
      <c r="R52" s="104">
        <f t="shared" si="4"/>
        <v>0</v>
      </c>
      <c r="S52" s="104">
        <f t="shared" si="5"/>
        <v>0</v>
      </c>
    </row>
    <row r="53" spans="2:19" ht="27" x14ac:dyDescent="0.25">
      <c r="B53" s="24" t="s">
        <v>172</v>
      </c>
      <c r="C53" s="24"/>
      <c r="D53" s="24">
        <v>698.8</v>
      </c>
      <c r="E53" s="25">
        <v>720</v>
      </c>
      <c r="F53" s="25">
        <v>720</v>
      </c>
      <c r="G53" s="25">
        <v>720</v>
      </c>
      <c r="H53" s="25"/>
      <c r="I53" s="25"/>
      <c r="J53" s="25"/>
      <c r="K53" s="77"/>
      <c r="L53" s="77"/>
      <c r="M53" s="77"/>
      <c r="N53" s="25"/>
      <c r="O53" s="25"/>
      <c r="P53" s="25"/>
      <c r="Q53" s="104">
        <f t="shared" si="3"/>
        <v>0</v>
      </c>
      <c r="R53" s="104">
        <f t="shared" si="4"/>
        <v>0</v>
      </c>
      <c r="S53" s="104">
        <f t="shared" si="5"/>
        <v>0</v>
      </c>
    </row>
    <row r="54" spans="2:19" ht="27" x14ac:dyDescent="0.25">
      <c r="B54" s="24" t="s">
        <v>137</v>
      </c>
      <c r="C54" s="24">
        <v>70038.899999999994</v>
      </c>
      <c r="D54" s="24">
        <v>0</v>
      </c>
      <c r="E54" s="25"/>
      <c r="F54" s="25"/>
      <c r="G54" s="25"/>
      <c r="H54" s="25"/>
      <c r="I54" s="25"/>
      <c r="J54" s="25"/>
      <c r="K54" s="77">
        <f t="shared" si="0"/>
        <v>70038.899999999994</v>
      </c>
      <c r="L54" s="75">
        <f t="shared" si="1"/>
        <v>70038.899999999994</v>
      </c>
      <c r="M54" s="75">
        <f t="shared" si="2"/>
        <v>70038.899999999994</v>
      </c>
      <c r="N54" s="25">
        <v>-58758.899999999994</v>
      </c>
      <c r="O54" s="25">
        <v>-58758.899999999994</v>
      </c>
      <c r="P54" s="25">
        <v>-58758.899999999994</v>
      </c>
      <c r="Q54" s="104">
        <f t="shared" si="3"/>
        <v>11280</v>
      </c>
      <c r="R54" s="76">
        <f t="shared" si="4"/>
        <v>11280</v>
      </c>
      <c r="S54" s="76">
        <f t="shared" si="5"/>
        <v>11280</v>
      </c>
    </row>
    <row r="55" spans="2:19" x14ac:dyDescent="0.25">
      <c r="B55" s="24" t="s">
        <v>138</v>
      </c>
      <c r="C55" s="24">
        <v>5055.24</v>
      </c>
      <c r="D55" s="24">
        <v>4500</v>
      </c>
      <c r="E55" s="25"/>
      <c r="F55" s="25"/>
      <c r="G55" s="25"/>
      <c r="H55" s="25"/>
      <c r="I55" s="25"/>
      <c r="J55" s="25"/>
      <c r="K55" s="77">
        <f t="shared" si="0"/>
        <v>5055.24</v>
      </c>
      <c r="L55" s="75">
        <f t="shared" si="1"/>
        <v>5055.24</v>
      </c>
      <c r="M55" s="75">
        <f t="shared" si="2"/>
        <v>5055.24</v>
      </c>
      <c r="N55" s="25">
        <v>-555.23999999999978</v>
      </c>
      <c r="O55" s="25">
        <v>-555.23999999999978</v>
      </c>
      <c r="P55" s="25">
        <v>-555.23999999999978</v>
      </c>
      <c r="Q55" s="76">
        <f t="shared" si="3"/>
        <v>4500</v>
      </c>
      <c r="R55" s="76">
        <f t="shared" si="4"/>
        <v>4500</v>
      </c>
      <c r="S55" s="76">
        <f t="shared" si="5"/>
        <v>4500</v>
      </c>
    </row>
    <row r="56" spans="2:19" ht="27" x14ac:dyDescent="0.25">
      <c r="B56" s="24" t="s">
        <v>139</v>
      </c>
      <c r="C56" s="24">
        <v>21275</v>
      </c>
      <c r="D56" s="24">
        <v>22470</v>
      </c>
      <c r="E56" s="25"/>
      <c r="F56" s="25"/>
      <c r="G56" s="25"/>
      <c r="H56" s="25"/>
      <c r="I56" s="25"/>
      <c r="J56" s="25"/>
      <c r="K56" s="77">
        <f t="shared" si="0"/>
        <v>21275</v>
      </c>
      <c r="L56" s="75">
        <f t="shared" si="1"/>
        <v>21275</v>
      </c>
      <c r="M56" s="75">
        <f t="shared" si="2"/>
        <v>21275</v>
      </c>
      <c r="N56" s="25">
        <v>-11785</v>
      </c>
      <c r="O56" s="25">
        <v>-11785</v>
      </c>
      <c r="P56" s="25">
        <v>-11785</v>
      </c>
      <c r="Q56" s="76">
        <f t="shared" si="3"/>
        <v>9490</v>
      </c>
      <c r="R56" s="76">
        <f t="shared" si="4"/>
        <v>9490</v>
      </c>
      <c r="S56" s="76">
        <f t="shared" si="5"/>
        <v>9490</v>
      </c>
    </row>
    <row r="57" spans="2:19" ht="27" x14ac:dyDescent="0.25">
      <c r="B57" s="24" t="s">
        <v>140</v>
      </c>
      <c r="C57" s="24">
        <v>430</v>
      </c>
      <c r="D57" s="24">
        <v>300</v>
      </c>
      <c r="E57" s="25"/>
      <c r="F57" s="25"/>
      <c r="G57" s="25"/>
      <c r="H57" s="25"/>
      <c r="I57" s="25"/>
      <c r="J57" s="25"/>
      <c r="K57" s="77">
        <f t="shared" si="0"/>
        <v>430</v>
      </c>
      <c r="L57" s="75">
        <f t="shared" si="1"/>
        <v>430</v>
      </c>
      <c r="M57" s="75">
        <f t="shared" si="2"/>
        <v>430</v>
      </c>
      <c r="N57" s="25">
        <v>-130</v>
      </c>
      <c r="O57" s="25">
        <v>-130</v>
      </c>
      <c r="P57" s="25">
        <v>-130</v>
      </c>
      <c r="Q57" s="76">
        <f t="shared" si="3"/>
        <v>300</v>
      </c>
      <c r="R57" s="76">
        <f t="shared" si="4"/>
        <v>300</v>
      </c>
      <c r="S57" s="76">
        <f t="shared" si="5"/>
        <v>300</v>
      </c>
    </row>
    <row r="58" spans="2:19" ht="27" x14ac:dyDescent="0.25">
      <c r="B58" s="24" t="s">
        <v>141</v>
      </c>
      <c r="C58" s="24">
        <v>12618.13</v>
      </c>
      <c r="D58" s="24">
        <v>5914.9</v>
      </c>
      <c r="E58" s="25"/>
      <c r="F58" s="25"/>
      <c r="G58" s="25"/>
      <c r="H58" s="25"/>
      <c r="I58" s="25"/>
      <c r="J58" s="25"/>
      <c r="K58" s="77">
        <f t="shared" si="0"/>
        <v>12618.13</v>
      </c>
      <c r="L58" s="75">
        <f t="shared" si="1"/>
        <v>12618.13</v>
      </c>
      <c r="M58" s="75">
        <f t="shared" si="2"/>
        <v>12618.13</v>
      </c>
      <c r="N58" s="25">
        <v>-8285.41</v>
      </c>
      <c r="O58" s="25">
        <v>-8285.41</v>
      </c>
      <c r="P58" s="25">
        <v>-8285.41</v>
      </c>
      <c r="Q58" s="76">
        <f t="shared" ref="Q58:Q74" si="8">K58+N58</f>
        <v>4332.7199999999993</v>
      </c>
      <c r="R58" s="76">
        <f t="shared" ref="R58:R74" si="9">L58+O58</f>
        <v>4332.7199999999993</v>
      </c>
      <c r="S58" s="76">
        <f t="shared" ref="S58:S74" si="10">M58+P58</f>
        <v>4332.7199999999993</v>
      </c>
    </row>
    <row r="59" spans="2:19" ht="40.5" x14ac:dyDescent="0.25">
      <c r="B59" s="24" t="s">
        <v>142</v>
      </c>
      <c r="C59" s="24">
        <v>2146.29</v>
      </c>
      <c r="D59" s="24">
        <v>1667</v>
      </c>
      <c r="E59" s="25">
        <v>1274.71</v>
      </c>
      <c r="F59" s="25">
        <v>1274.71</v>
      </c>
      <c r="G59" s="25">
        <v>1274.71</v>
      </c>
      <c r="H59" s="25"/>
      <c r="I59" s="25"/>
      <c r="J59" s="25"/>
      <c r="K59" s="77">
        <f t="shared" si="0"/>
        <v>3421</v>
      </c>
      <c r="L59" s="75">
        <f t="shared" ref="L59:L74" si="11">C59+F59+I59</f>
        <v>3421</v>
      </c>
      <c r="M59" s="75">
        <f t="shared" ref="M59:M74" si="12">C59+G59+J59</f>
        <v>3421</v>
      </c>
      <c r="N59" s="25"/>
      <c r="O59" s="25"/>
      <c r="P59" s="25"/>
      <c r="Q59" s="76">
        <f t="shared" si="8"/>
        <v>3421</v>
      </c>
      <c r="R59" s="76">
        <f t="shared" si="9"/>
        <v>3421</v>
      </c>
      <c r="S59" s="76">
        <f t="shared" si="10"/>
        <v>3421</v>
      </c>
    </row>
    <row r="60" spans="2:19" ht="27" x14ac:dyDescent="0.25">
      <c r="B60" s="24" t="s">
        <v>143</v>
      </c>
      <c r="C60" s="24">
        <v>12297.64</v>
      </c>
      <c r="D60" s="24">
        <v>14181.6</v>
      </c>
      <c r="E60" s="25">
        <v>8027.16</v>
      </c>
      <c r="F60" s="25">
        <v>8027.16</v>
      </c>
      <c r="G60" s="25">
        <v>8027.16</v>
      </c>
      <c r="H60" s="25"/>
      <c r="I60" s="25"/>
      <c r="J60" s="25"/>
      <c r="K60" s="77">
        <f t="shared" si="0"/>
        <v>20324.8</v>
      </c>
      <c r="L60" s="75">
        <f t="shared" si="11"/>
        <v>20324.8</v>
      </c>
      <c r="M60" s="75">
        <f t="shared" si="12"/>
        <v>20324.8</v>
      </c>
      <c r="N60" s="25"/>
      <c r="O60" s="25"/>
      <c r="P60" s="25"/>
      <c r="Q60" s="76">
        <f t="shared" si="8"/>
        <v>20324.8</v>
      </c>
      <c r="R60" s="76">
        <f t="shared" si="9"/>
        <v>20324.8</v>
      </c>
      <c r="S60" s="76">
        <f t="shared" si="10"/>
        <v>20324.8</v>
      </c>
    </row>
    <row r="61" spans="2:19" x14ac:dyDescent="0.25">
      <c r="B61" s="24" t="s">
        <v>144</v>
      </c>
      <c r="C61" s="24"/>
      <c r="D61" s="24">
        <v>3910</v>
      </c>
      <c r="E61" s="25">
        <v>5864.5</v>
      </c>
      <c r="F61" s="25">
        <v>5864.5</v>
      </c>
      <c r="G61" s="25">
        <v>5864.5</v>
      </c>
      <c r="H61" s="25"/>
      <c r="I61" s="25"/>
      <c r="J61" s="25"/>
      <c r="K61" s="77">
        <f t="shared" si="0"/>
        <v>5864.5</v>
      </c>
      <c r="L61" s="75">
        <f t="shared" si="11"/>
        <v>5864.5</v>
      </c>
      <c r="M61" s="75">
        <f t="shared" si="12"/>
        <v>5864.5</v>
      </c>
      <c r="N61" s="25"/>
      <c r="O61" s="25"/>
      <c r="P61" s="25"/>
      <c r="Q61" s="76">
        <f t="shared" si="8"/>
        <v>5864.5</v>
      </c>
      <c r="R61" s="76">
        <f t="shared" si="9"/>
        <v>5864.5</v>
      </c>
      <c r="S61" s="76">
        <f t="shared" si="10"/>
        <v>5864.5</v>
      </c>
    </row>
    <row r="62" spans="2:19" ht="27" x14ac:dyDescent="0.25">
      <c r="B62" s="24" t="s">
        <v>145</v>
      </c>
      <c r="C62" s="24">
        <v>488.84</v>
      </c>
      <c r="D62" s="24">
        <v>1021.6</v>
      </c>
      <c r="E62" s="25">
        <v>532.76</v>
      </c>
      <c r="F62" s="25">
        <v>532.76</v>
      </c>
      <c r="G62" s="25">
        <v>532.76</v>
      </c>
      <c r="H62" s="25"/>
      <c r="I62" s="25"/>
      <c r="J62" s="25"/>
      <c r="K62" s="77">
        <f t="shared" si="0"/>
        <v>1021.5999999999999</v>
      </c>
      <c r="L62" s="75">
        <f t="shared" si="11"/>
        <v>1021.5999999999999</v>
      </c>
      <c r="M62" s="75">
        <f t="shared" si="12"/>
        <v>1021.5999999999999</v>
      </c>
      <c r="N62" s="25"/>
      <c r="O62" s="25"/>
      <c r="P62" s="25"/>
      <c r="Q62" s="76">
        <f t="shared" si="8"/>
        <v>1021.5999999999999</v>
      </c>
      <c r="R62" s="76">
        <f t="shared" si="9"/>
        <v>1021.5999999999999</v>
      </c>
      <c r="S62" s="76">
        <f t="shared" si="10"/>
        <v>1021.5999999999999</v>
      </c>
    </row>
    <row r="63" spans="2:19" ht="27" x14ac:dyDescent="0.25">
      <c r="B63" s="24" t="s">
        <v>146</v>
      </c>
      <c r="C63" s="24">
        <v>414</v>
      </c>
      <c r="D63" s="24"/>
      <c r="E63" s="25"/>
      <c r="F63" s="25"/>
      <c r="G63" s="25"/>
      <c r="H63" s="25"/>
      <c r="I63" s="25"/>
      <c r="J63" s="25"/>
      <c r="K63" s="75">
        <f t="shared" si="0"/>
        <v>414</v>
      </c>
      <c r="L63" s="75">
        <f t="shared" si="11"/>
        <v>414</v>
      </c>
      <c r="M63" s="75">
        <f t="shared" si="12"/>
        <v>414</v>
      </c>
      <c r="N63" s="25">
        <v>-33.600000000000023</v>
      </c>
      <c r="O63" s="25">
        <v>-33.600000000000023</v>
      </c>
      <c r="P63" s="25">
        <v>-33.600000000000023</v>
      </c>
      <c r="Q63" s="76">
        <f t="shared" si="8"/>
        <v>380.4</v>
      </c>
      <c r="R63" s="76">
        <f t="shared" si="9"/>
        <v>380.4</v>
      </c>
      <c r="S63" s="76">
        <f t="shared" si="10"/>
        <v>380.4</v>
      </c>
    </row>
    <row r="64" spans="2:19" ht="40.5" x14ac:dyDescent="0.25">
      <c r="B64" s="24" t="s">
        <v>147</v>
      </c>
      <c r="C64" s="24">
        <v>3942.6</v>
      </c>
      <c r="D64" s="24">
        <v>3925.8</v>
      </c>
      <c r="E64" s="25">
        <v>163.00000000000045</v>
      </c>
      <c r="F64" s="25">
        <v>163.00000000000045</v>
      </c>
      <c r="G64" s="25">
        <v>163.00000000000045</v>
      </c>
      <c r="H64" s="25"/>
      <c r="I64" s="25"/>
      <c r="J64" s="25"/>
      <c r="K64" s="75">
        <f t="shared" si="0"/>
        <v>4105.6000000000004</v>
      </c>
      <c r="L64" s="75">
        <f t="shared" si="11"/>
        <v>4105.6000000000004</v>
      </c>
      <c r="M64" s="75">
        <f t="shared" si="12"/>
        <v>4105.6000000000004</v>
      </c>
      <c r="N64" s="25"/>
      <c r="O64" s="25"/>
      <c r="P64" s="25"/>
      <c r="Q64" s="76">
        <f t="shared" si="8"/>
        <v>4105.6000000000004</v>
      </c>
      <c r="R64" s="76">
        <f t="shared" si="9"/>
        <v>4105.6000000000004</v>
      </c>
      <c r="S64" s="76">
        <f t="shared" si="10"/>
        <v>4105.6000000000004</v>
      </c>
    </row>
    <row r="65" spans="2:19" x14ac:dyDescent="0.25">
      <c r="B65" s="24" t="s">
        <v>148</v>
      </c>
      <c r="C65" s="24">
        <v>436.63</v>
      </c>
      <c r="D65" s="24">
        <v>474.6</v>
      </c>
      <c r="E65" s="25">
        <v>37.970000000000027</v>
      </c>
      <c r="F65" s="25">
        <v>37.970000000000027</v>
      </c>
      <c r="G65" s="25">
        <v>37.970000000000027</v>
      </c>
      <c r="H65" s="25"/>
      <c r="I65" s="25"/>
      <c r="J65" s="25"/>
      <c r="K65" s="75">
        <f t="shared" si="0"/>
        <v>474.6</v>
      </c>
      <c r="L65" s="75">
        <f t="shared" si="11"/>
        <v>474.6</v>
      </c>
      <c r="M65" s="75">
        <f t="shared" si="12"/>
        <v>474.6</v>
      </c>
      <c r="N65" s="25"/>
      <c r="O65" s="25"/>
      <c r="P65" s="25"/>
      <c r="Q65" s="76">
        <f t="shared" si="8"/>
        <v>474.6</v>
      </c>
      <c r="R65" s="76">
        <f t="shared" si="9"/>
        <v>474.6</v>
      </c>
      <c r="S65" s="76">
        <f t="shared" si="10"/>
        <v>474.6</v>
      </c>
    </row>
    <row r="66" spans="2:19" ht="27" x14ac:dyDescent="0.25">
      <c r="B66" s="24" t="s">
        <v>149</v>
      </c>
      <c r="C66" s="24">
        <v>210.67</v>
      </c>
      <c r="D66" s="24"/>
      <c r="E66" s="25"/>
      <c r="F66" s="25"/>
      <c r="G66" s="25"/>
      <c r="H66" s="25"/>
      <c r="I66" s="25"/>
      <c r="J66" s="25"/>
      <c r="K66" s="75">
        <f t="shared" si="0"/>
        <v>210.67</v>
      </c>
      <c r="L66" s="75">
        <f t="shared" si="11"/>
        <v>210.67</v>
      </c>
      <c r="M66" s="75">
        <f t="shared" si="12"/>
        <v>210.67</v>
      </c>
      <c r="N66" s="25">
        <v>-210.67</v>
      </c>
      <c r="O66" s="25">
        <v>-210.67</v>
      </c>
      <c r="P66" s="25">
        <v>-210.67</v>
      </c>
      <c r="Q66" s="76">
        <f t="shared" si="8"/>
        <v>0</v>
      </c>
      <c r="R66" s="76">
        <f t="shared" si="9"/>
        <v>0</v>
      </c>
      <c r="S66" s="76">
        <f t="shared" si="10"/>
        <v>0</v>
      </c>
    </row>
    <row r="67" spans="2:19" x14ac:dyDescent="0.25">
      <c r="B67" s="24"/>
      <c r="C67" s="24"/>
      <c r="D67" s="24"/>
      <c r="E67" s="25"/>
      <c r="F67" s="25"/>
      <c r="G67" s="25"/>
      <c r="H67" s="25"/>
      <c r="I67" s="25"/>
      <c r="J67" s="25"/>
      <c r="K67" s="75">
        <f t="shared" si="0"/>
        <v>0</v>
      </c>
      <c r="L67" s="75">
        <f t="shared" si="11"/>
        <v>0</v>
      </c>
      <c r="M67" s="75">
        <f t="shared" si="12"/>
        <v>0</v>
      </c>
      <c r="N67" s="25"/>
      <c r="O67" s="25"/>
      <c r="P67" s="25"/>
      <c r="Q67" s="76">
        <f t="shared" si="8"/>
        <v>0</v>
      </c>
      <c r="R67" s="76">
        <f t="shared" si="9"/>
        <v>0</v>
      </c>
      <c r="S67" s="76">
        <f t="shared" si="10"/>
        <v>0</v>
      </c>
    </row>
    <row r="68" spans="2:19" x14ac:dyDescent="0.25">
      <c r="B68" s="24"/>
      <c r="C68" s="24"/>
      <c r="D68" s="24"/>
      <c r="E68" s="25"/>
      <c r="F68" s="25"/>
      <c r="G68" s="25"/>
      <c r="H68" s="25"/>
      <c r="I68" s="25"/>
      <c r="J68" s="25"/>
      <c r="K68" s="75">
        <f t="shared" si="0"/>
        <v>0</v>
      </c>
      <c r="L68" s="75">
        <f t="shared" si="11"/>
        <v>0</v>
      </c>
      <c r="M68" s="75">
        <f t="shared" si="12"/>
        <v>0</v>
      </c>
      <c r="N68" s="25"/>
      <c r="O68" s="25"/>
      <c r="P68" s="25"/>
      <c r="Q68" s="76">
        <f t="shared" si="8"/>
        <v>0</v>
      </c>
      <c r="R68" s="76">
        <f t="shared" si="9"/>
        <v>0</v>
      </c>
      <c r="S68" s="76">
        <f t="shared" si="10"/>
        <v>0</v>
      </c>
    </row>
    <row r="69" spans="2:19" x14ac:dyDescent="0.25">
      <c r="B69" s="24"/>
      <c r="C69" s="24"/>
      <c r="D69" s="24"/>
      <c r="E69" s="25"/>
      <c r="F69" s="25"/>
      <c r="G69" s="25"/>
      <c r="H69" s="25"/>
      <c r="I69" s="25"/>
      <c r="J69" s="25"/>
      <c r="K69" s="75">
        <f t="shared" si="0"/>
        <v>0</v>
      </c>
      <c r="L69" s="75">
        <f t="shared" si="11"/>
        <v>0</v>
      </c>
      <c r="M69" s="75">
        <f t="shared" si="12"/>
        <v>0</v>
      </c>
      <c r="N69" s="25"/>
      <c r="O69" s="25"/>
      <c r="P69" s="25"/>
      <c r="Q69" s="76">
        <f t="shared" si="8"/>
        <v>0</v>
      </c>
      <c r="R69" s="76">
        <f t="shared" si="9"/>
        <v>0</v>
      </c>
      <c r="S69" s="76">
        <f t="shared" si="10"/>
        <v>0</v>
      </c>
    </row>
    <row r="70" spans="2:19" x14ac:dyDescent="0.25">
      <c r="B70" s="24"/>
      <c r="C70" s="24"/>
      <c r="D70" s="24"/>
      <c r="E70" s="25"/>
      <c r="F70" s="25"/>
      <c r="G70" s="25"/>
      <c r="H70" s="25"/>
      <c r="I70" s="25"/>
      <c r="J70" s="25"/>
      <c r="K70" s="75">
        <f t="shared" si="0"/>
        <v>0</v>
      </c>
      <c r="L70" s="75">
        <f t="shared" si="11"/>
        <v>0</v>
      </c>
      <c r="M70" s="75">
        <f t="shared" si="12"/>
        <v>0</v>
      </c>
      <c r="N70" s="25"/>
      <c r="O70" s="25"/>
      <c r="P70" s="25"/>
      <c r="Q70" s="76">
        <f t="shared" si="8"/>
        <v>0</v>
      </c>
      <c r="R70" s="76">
        <f t="shared" si="9"/>
        <v>0</v>
      </c>
      <c r="S70" s="76">
        <f t="shared" si="10"/>
        <v>0</v>
      </c>
    </row>
    <row r="71" spans="2:19" x14ac:dyDescent="0.25">
      <c r="B71" s="24"/>
      <c r="C71" s="24"/>
      <c r="D71" s="24"/>
      <c r="E71" s="25"/>
      <c r="F71" s="25"/>
      <c r="G71" s="25"/>
      <c r="H71" s="25"/>
      <c r="I71" s="25"/>
      <c r="J71" s="25"/>
      <c r="K71" s="75">
        <f t="shared" si="0"/>
        <v>0</v>
      </c>
      <c r="L71" s="75">
        <f t="shared" si="11"/>
        <v>0</v>
      </c>
      <c r="M71" s="75">
        <f t="shared" si="12"/>
        <v>0</v>
      </c>
      <c r="N71" s="25"/>
      <c r="O71" s="25"/>
      <c r="P71" s="25"/>
      <c r="Q71" s="76">
        <f t="shared" si="8"/>
        <v>0</v>
      </c>
      <c r="R71" s="76">
        <f t="shared" si="9"/>
        <v>0</v>
      </c>
      <c r="S71" s="76">
        <f t="shared" si="10"/>
        <v>0</v>
      </c>
    </row>
    <row r="72" spans="2:19" x14ac:dyDescent="0.25">
      <c r="B72" s="24"/>
      <c r="C72" s="24"/>
      <c r="D72" s="24"/>
      <c r="E72" s="25"/>
      <c r="F72" s="25"/>
      <c r="G72" s="25"/>
      <c r="H72" s="25"/>
      <c r="I72" s="25"/>
      <c r="J72" s="25"/>
      <c r="K72" s="75">
        <f t="shared" si="0"/>
        <v>0</v>
      </c>
      <c r="L72" s="75">
        <f t="shared" si="11"/>
        <v>0</v>
      </c>
      <c r="M72" s="75">
        <f t="shared" si="12"/>
        <v>0</v>
      </c>
      <c r="N72" s="25"/>
      <c r="O72" s="25"/>
      <c r="P72" s="25"/>
      <c r="Q72" s="76">
        <f t="shared" si="8"/>
        <v>0</v>
      </c>
      <c r="R72" s="76">
        <f t="shared" si="9"/>
        <v>0</v>
      </c>
      <c r="S72" s="76">
        <f t="shared" si="10"/>
        <v>0</v>
      </c>
    </row>
    <row r="73" spans="2:19" x14ac:dyDescent="0.25">
      <c r="B73" s="24"/>
      <c r="C73" s="24"/>
      <c r="D73" s="24"/>
      <c r="E73" s="25"/>
      <c r="F73" s="25"/>
      <c r="G73" s="25"/>
      <c r="H73" s="25"/>
      <c r="I73" s="25"/>
      <c r="J73" s="25"/>
      <c r="K73" s="75">
        <f t="shared" si="0"/>
        <v>0</v>
      </c>
      <c r="L73" s="75">
        <f t="shared" si="11"/>
        <v>0</v>
      </c>
      <c r="M73" s="75">
        <f t="shared" si="12"/>
        <v>0</v>
      </c>
      <c r="N73" s="25"/>
      <c r="O73" s="25"/>
      <c r="P73" s="25"/>
      <c r="Q73" s="76">
        <f t="shared" si="8"/>
        <v>0</v>
      </c>
      <c r="R73" s="76">
        <f t="shared" si="9"/>
        <v>0</v>
      </c>
      <c r="S73" s="76">
        <f t="shared" si="10"/>
        <v>0</v>
      </c>
    </row>
    <row r="74" spans="2:19" x14ac:dyDescent="0.25">
      <c r="B74" s="24"/>
      <c r="C74" s="24"/>
      <c r="D74" s="24"/>
      <c r="E74" s="25"/>
      <c r="F74" s="25"/>
      <c r="G74" s="25"/>
      <c r="H74" s="25"/>
      <c r="I74" s="25"/>
      <c r="J74" s="25"/>
      <c r="K74" s="75">
        <f t="shared" si="0"/>
        <v>0</v>
      </c>
      <c r="L74" s="75">
        <f t="shared" si="11"/>
        <v>0</v>
      </c>
      <c r="M74" s="75">
        <f t="shared" si="12"/>
        <v>0</v>
      </c>
      <c r="N74" s="25"/>
      <c r="O74" s="25"/>
      <c r="P74" s="25"/>
      <c r="Q74" s="76">
        <f t="shared" si="8"/>
        <v>0</v>
      </c>
      <c r="R74" s="76">
        <f t="shared" si="9"/>
        <v>0</v>
      </c>
      <c r="S74" s="76">
        <f t="shared" si="10"/>
        <v>0</v>
      </c>
    </row>
    <row r="75" spans="2:19" x14ac:dyDescent="0.25">
      <c r="B75" s="24"/>
      <c r="C75" s="24"/>
      <c r="D75" s="24"/>
      <c r="E75" s="25"/>
      <c r="F75" s="25"/>
      <c r="G75" s="25"/>
      <c r="H75" s="25"/>
      <c r="I75" s="25"/>
      <c r="J75" s="25"/>
      <c r="K75" s="75">
        <f t="shared" si="0"/>
        <v>0</v>
      </c>
      <c r="L75" s="67">
        <f t="shared" ref="L75:L77" si="13">C75+F75+I75</f>
        <v>0</v>
      </c>
      <c r="M75" s="67">
        <f t="shared" ref="M75:M77" si="14">C75+G75+J75</f>
        <v>0</v>
      </c>
      <c r="N75" s="25"/>
      <c r="O75" s="25"/>
      <c r="P75" s="25"/>
      <c r="Q75" s="46">
        <f t="shared" ref="Q75:S77" si="15">K75+N75</f>
        <v>0</v>
      </c>
      <c r="R75" s="46">
        <f t="shared" si="15"/>
        <v>0</v>
      </c>
      <c r="S75" s="46">
        <f t="shared" si="15"/>
        <v>0</v>
      </c>
    </row>
    <row r="76" spans="2:19" x14ac:dyDescent="0.25">
      <c r="B76" s="24"/>
      <c r="C76" s="24"/>
      <c r="D76" s="24"/>
      <c r="E76" s="25"/>
      <c r="F76" s="25"/>
      <c r="G76" s="25"/>
      <c r="H76" s="25"/>
      <c r="I76" s="25"/>
      <c r="J76" s="25"/>
      <c r="K76" s="67">
        <f t="shared" ref="K76:K77" si="16">C76+E76+H76</f>
        <v>0</v>
      </c>
      <c r="L76" s="67">
        <f t="shared" si="13"/>
        <v>0</v>
      </c>
      <c r="M76" s="67">
        <f t="shared" si="14"/>
        <v>0</v>
      </c>
      <c r="N76" s="25"/>
      <c r="O76" s="25"/>
      <c r="P76" s="25"/>
      <c r="Q76" s="46">
        <f t="shared" si="15"/>
        <v>0</v>
      </c>
      <c r="R76" s="46">
        <f t="shared" si="15"/>
        <v>0</v>
      </c>
      <c r="S76" s="46">
        <f t="shared" si="15"/>
        <v>0</v>
      </c>
    </row>
    <row r="77" spans="2:19" x14ac:dyDescent="0.25">
      <c r="B77" s="24"/>
      <c r="C77" s="24"/>
      <c r="D77" s="24"/>
      <c r="E77" s="25"/>
      <c r="F77" s="25"/>
      <c r="G77" s="25"/>
      <c r="H77" s="25"/>
      <c r="I77" s="25"/>
      <c r="J77" s="25"/>
      <c r="K77" s="67">
        <f t="shared" si="16"/>
        <v>0</v>
      </c>
      <c r="L77" s="67">
        <f t="shared" si="13"/>
        <v>0</v>
      </c>
      <c r="M77" s="67">
        <f t="shared" si="14"/>
        <v>0</v>
      </c>
      <c r="N77" s="25"/>
      <c r="O77" s="25"/>
      <c r="P77" s="25"/>
      <c r="Q77" s="46">
        <f t="shared" si="15"/>
        <v>0</v>
      </c>
      <c r="R77" s="46">
        <f t="shared" si="15"/>
        <v>0</v>
      </c>
      <c r="S77" s="46">
        <f t="shared" si="15"/>
        <v>0</v>
      </c>
    </row>
    <row r="78" spans="2:19" ht="28.5" x14ac:dyDescent="0.25">
      <c r="B78" s="17" t="s">
        <v>105</v>
      </c>
      <c r="C78" s="24">
        <v>1699338.1</v>
      </c>
      <c r="D78" s="24">
        <v>1859589</v>
      </c>
      <c r="E78" s="45">
        <f t="shared" ref="E78:J78" si="17">SUM(E43:E77)</f>
        <v>361648.48</v>
      </c>
      <c r="F78" s="45">
        <f t="shared" si="17"/>
        <v>389717.28</v>
      </c>
      <c r="G78" s="45">
        <f t="shared" si="17"/>
        <v>409973.28</v>
      </c>
      <c r="H78" s="45">
        <f t="shared" si="17"/>
        <v>287.89999999999998</v>
      </c>
      <c r="I78" s="45">
        <f t="shared" si="17"/>
        <v>287.89999999999998</v>
      </c>
      <c r="J78" s="45">
        <f t="shared" si="17"/>
        <v>287.89999999999998</v>
      </c>
      <c r="K78" s="45">
        <f>C78+E78+H78</f>
        <v>2061274.48</v>
      </c>
      <c r="L78" s="45">
        <f>C78+F78+I78</f>
        <v>2089343.28</v>
      </c>
      <c r="M78" s="45">
        <f>C78+G78+J78</f>
        <v>2109599.2799999998</v>
      </c>
      <c r="N78" s="47" t="s">
        <v>2</v>
      </c>
      <c r="O78" s="47" t="s">
        <v>2</v>
      </c>
      <c r="P78" s="47" t="s">
        <v>2</v>
      </c>
      <c r="Q78" s="46" t="s">
        <v>2</v>
      </c>
      <c r="R78" s="46" t="s">
        <v>2</v>
      </c>
      <c r="S78" s="46" t="s">
        <v>2</v>
      </c>
    </row>
    <row r="79" spans="2:19" ht="28.5" x14ac:dyDescent="0.25">
      <c r="B79" s="17" t="s">
        <v>106</v>
      </c>
      <c r="C79" s="24"/>
      <c r="D79" s="24"/>
      <c r="E79" s="45" t="s">
        <v>40</v>
      </c>
      <c r="F79" s="45" t="s">
        <v>40</v>
      </c>
      <c r="G79" s="45" t="s">
        <v>40</v>
      </c>
      <c r="H79" s="45" t="s">
        <v>40</v>
      </c>
      <c r="I79" s="45" t="s">
        <v>40</v>
      </c>
      <c r="J79" s="45" t="s">
        <v>40</v>
      </c>
      <c r="K79" s="45">
        <f>C79</f>
        <v>0</v>
      </c>
      <c r="L79" s="45">
        <f>C79</f>
        <v>0</v>
      </c>
      <c r="M79" s="45">
        <f>C79</f>
        <v>0</v>
      </c>
      <c r="N79" s="47" t="s">
        <v>2</v>
      </c>
      <c r="O79" s="47" t="s">
        <v>2</v>
      </c>
      <c r="P79" s="47" t="s">
        <v>2</v>
      </c>
      <c r="Q79" s="46" t="s">
        <v>2</v>
      </c>
      <c r="R79" s="46" t="s">
        <v>2</v>
      </c>
      <c r="S79" s="46" t="s">
        <v>2</v>
      </c>
    </row>
    <row r="80" spans="2:19" x14ac:dyDescent="0.25">
      <c r="B80" s="17" t="s">
        <v>107</v>
      </c>
      <c r="C80" s="45">
        <f>SUM(C43:C77)</f>
        <v>1699338.0999999996</v>
      </c>
      <c r="D80" s="45">
        <f>SUM(D43:D77)</f>
        <v>1859589</v>
      </c>
      <c r="E80" s="45">
        <f>E78</f>
        <v>361648.48</v>
      </c>
      <c r="F80" s="45">
        <f t="shared" ref="F80:J80" si="18">F78</f>
        <v>389717.28</v>
      </c>
      <c r="G80" s="45">
        <f t="shared" si="18"/>
        <v>409973.28</v>
      </c>
      <c r="H80" s="45">
        <f t="shared" si="18"/>
        <v>287.89999999999998</v>
      </c>
      <c r="I80" s="45">
        <f t="shared" si="18"/>
        <v>287.89999999999998</v>
      </c>
      <c r="J80" s="45">
        <f t="shared" si="18"/>
        <v>287.89999999999998</v>
      </c>
      <c r="K80" s="47">
        <f>K78+K79</f>
        <v>2061274.48</v>
      </c>
      <c r="L80" s="47">
        <f t="shared" ref="L80:M80" si="19">L78+L79</f>
        <v>2089343.28</v>
      </c>
      <c r="M80" s="47">
        <f t="shared" si="19"/>
        <v>2109599.2799999998</v>
      </c>
      <c r="N80" s="47">
        <f>SUM(N43:N77)</f>
        <v>-80075.62000000001</v>
      </c>
      <c r="O80" s="47">
        <f t="shared" ref="O80:P80" si="20">SUM(O43:O77)</f>
        <v>-80075.62000000001</v>
      </c>
      <c r="P80" s="47">
        <f t="shared" si="20"/>
        <v>-80075.62000000001</v>
      </c>
      <c r="Q80" s="46">
        <f>K80+N80</f>
        <v>1981198.8599999999</v>
      </c>
      <c r="R80" s="46">
        <f>L80+O80</f>
        <v>2009267.66</v>
      </c>
      <c r="S80" s="46">
        <f>M80+P80</f>
        <v>2029523.6599999997</v>
      </c>
    </row>
  </sheetData>
  <mergeCells count="13">
    <mergeCell ref="K17:K18"/>
    <mergeCell ref="B17:B18"/>
    <mergeCell ref="C17:C18"/>
    <mergeCell ref="D17:D18"/>
    <mergeCell ref="E17:E18"/>
    <mergeCell ref="F17:J17"/>
    <mergeCell ref="Q41:S41"/>
    <mergeCell ref="B37:E37"/>
    <mergeCell ref="B41:B42"/>
    <mergeCell ref="E41:G41"/>
    <mergeCell ref="H41:J41"/>
    <mergeCell ref="K41:M41"/>
    <mergeCell ref="N41:P41"/>
  </mergeCells>
  <dataValidations count="4">
    <dataValidation type="list" allowBlank="1" showInputMessage="1" showErrorMessage="1" sqref="B13">
      <formula1>$U$2:$U$4</formula1>
    </dataValidation>
    <dataValidation type="list" allowBlank="1" showInputMessage="1" showErrorMessage="1" sqref="D19:D27">
      <formula1>$V$2:$V$3</formula1>
    </dataValidation>
    <dataValidation showInputMessage="1" showErrorMessage="1" sqref="E19:E27"/>
    <dataValidation type="whole" operator="lessThan" allowBlank="1" showInputMessage="1" showErrorMessage="1" sqref="N43:P77">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85725</xdr:colOff>
                    <xdr:row>33</xdr:row>
                    <xdr:rowOff>0</xdr:rowOff>
                  </from>
                  <to>
                    <xdr:col>2</xdr:col>
                    <xdr:colOff>1171575</xdr:colOff>
                    <xdr:row>34</xdr:row>
                    <xdr:rowOff>28575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85725</xdr:colOff>
                    <xdr:row>30</xdr:row>
                    <xdr:rowOff>171450</xdr:rowOff>
                  </from>
                  <to>
                    <xdr:col>3</xdr:col>
                    <xdr:colOff>95250</xdr:colOff>
                    <xdr:row>32</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85725</xdr:colOff>
                    <xdr:row>32</xdr:row>
                    <xdr:rowOff>28575</xdr:rowOff>
                  </from>
                  <to>
                    <xdr:col>3</xdr:col>
                    <xdr:colOff>95250</xdr:colOff>
                    <xdr:row>33</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95250</xdr:colOff>
                    <xdr:row>34</xdr:row>
                    <xdr:rowOff>9525</xdr:rowOff>
                  </from>
                  <to>
                    <xdr:col>2</xdr:col>
                    <xdr:colOff>571500</xdr:colOff>
                    <xdr:row>35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A19" zoomScaleNormal="100" workbookViewId="0">
      <selection activeCell="C43" sqref="C43:D43"/>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5.5703125" customWidth="1"/>
    <col min="13" max="13" width="5.85546875" bestFit="1"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1057</v>
      </c>
      <c r="E5" s="30" t="s">
        <v>51</v>
      </c>
      <c r="F5" s="22"/>
      <c r="H5" s="2"/>
      <c r="I5" s="2"/>
      <c r="J5" s="2"/>
    </row>
    <row r="6" spans="1:23" ht="120" customHeight="1" x14ac:dyDescent="0.25">
      <c r="B6" s="30" t="s">
        <v>48</v>
      </c>
      <c r="C6" s="80" t="s">
        <v>122</v>
      </c>
      <c r="E6" s="30" t="s">
        <v>52</v>
      </c>
      <c r="F6" s="22" t="s">
        <v>177</v>
      </c>
      <c r="H6" s="2"/>
      <c r="I6" s="2"/>
      <c r="J6" s="2"/>
    </row>
    <row r="7" spans="1:23" ht="18" customHeight="1" x14ac:dyDescent="0.25">
      <c r="B7" s="30" t="s">
        <v>49</v>
      </c>
      <c r="C7" s="22">
        <v>11003</v>
      </c>
      <c r="H7" s="2"/>
      <c r="I7" s="2"/>
      <c r="J7" s="2"/>
    </row>
    <row r="8" spans="1:23" ht="42" customHeight="1" x14ac:dyDescent="0.25">
      <c r="B8" s="30" t="s">
        <v>50</v>
      </c>
      <c r="C8" s="80" t="s">
        <v>173</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108.75" x14ac:dyDescent="0.3">
      <c r="B13" s="23" t="s">
        <v>17</v>
      </c>
      <c r="C13" s="85" t="s">
        <v>174</v>
      </c>
      <c r="D13" s="85" t="s">
        <v>175</v>
      </c>
      <c r="E13" s="88" t="s">
        <v>176</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87.75" customHeight="1" x14ac:dyDescent="0.25">
      <c r="B19" s="23" t="s">
        <v>151</v>
      </c>
      <c r="C19" s="23" t="s">
        <v>152</v>
      </c>
      <c r="D19" s="23" t="s">
        <v>18</v>
      </c>
      <c r="E19" s="85" t="s">
        <v>153</v>
      </c>
      <c r="F19" s="23">
        <v>42035.799999999996</v>
      </c>
      <c r="G19" s="23">
        <v>41072</v>
      </c>
      <c r="H19" s="23">
        <v>42972.2</v>
      </c>
      <c r="I19" s="23">
        <v>43317.8</v>
      </c>
      <c r="J19" s="23">
        <v>44022.700000000004</v>
      </c>
      <c r="K19" s="23"/>
    </row>
    <row r="20" spans="1:11" x14ac:dyDescent="0.25">
      <c r="B20" s="23"/>
      <c r="C20" s="23"/>
      <c r="D20" s="23"/>
      <c r="E20" s="23"/>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ht="27"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x14ac:dyDescent="0.25">
      <c r="B38" s="24" t="s">
        <v>151</v>
      </c>
      <c r="C38" s="24">
        <v>42035.799999999996</v>
      </c>
      <c r="D38" s="24">
        <v>41072</v>
      </c>
      <c r="E38" s="25">
        <v>936.40000000000146</v>
      </c>
      <c r="F38" s="25">
        <v>1282.0000000000073</v>
      </c>
      <c r="G38" s="25">
        <v>2950.7000000000044</v>
      </c>
      <c r="H38" s="25"/>
      <c r="I38" s="25"/>
      <c r="J38" s="25"/>
      <c r="K38" s="45">
        <f>C38+E38+H38</f>
        <v>42972.2</v>
      </c>
      <c r="L38" s="45">
        <f>C38+F38+I38</f>
        <v>43317.8</v>
      </c>
      <c r="M38" s="45">
        <f>C38+G38+J38</f>
        <v>44986.5</v>
      </c>
      <c r="N38" s="25"/>
      <c r="O38" s="25"/>
      <c r="P38" s="25"/>
      <c r="Q38" s="46">
        <f>K38+N38</f>
        <v>42972.2</v>
      </c>
      <c r="R38" s="46">
        <f>L38+O38</f>
        <v>43317.8</v>
      </c>
      <c r="S38" s="46">
        <f>M38+P38</f>
        <v>44986.5</v>
      </c>
    </row>
    <row r="39" spans="1:19" x14ac:dyDescent="0.25">
      <c r="B39" s="24"/>
      <c r="C39" s="24"/>
      <c r="D39" s="24"/>
      <c r="E39" s="25"/>
      <c r="F39" s="25"/>
      <c r="G39" s="25"/>
      <c r="H39" s="25"/>
      <c r="I39" s="25"/>
      <c r="J39" s="25"/>
      <c r="K39" s="67">
        <f t="shared" ref="K39:K41" si="0">C39+E39+H39</f>
        <v>0</v>
      </c>
      <c r="L39" s="67">
        <f t="shared" ref="L39:L41" si="1">C39+F39+I39</f>
        <v>0</v>
      </c>
      <c r="M39" s="67">
        <f t="shared" ref="M39:M41" si="2">C39+G39+J39</f>
        <v>0</v>
      </c>
      <c r="N39" s="25"/>
      <c r="O39" s="25"/>
      <c r="P39" s="25"/>
      <c r="Q39" s="46">
        <f t="shared" ref="Q39:S41" si="3">K39+N39</f>
        <v>0</v>
      </c>
      <c r="R39" s="46">
        <f t="shared" si="3"/>
        <v>0</v>
      </c>
      <c r="S39" s="46">
        <f t="shared" si="3"/>
        <v>0</v>
      </c>
    </row>
    <row r="40" spans="1:19" x14ac:dyDescent="0.25">
      <c r="B40" s="24"/>
      <c r="C40" s="24"/>
      <c r="D40" s="24"/>
      <c r="E40" s="25"/>
      <c r="F40" s="25"/>
      <c r="G40" s="25"/>
      <c r="H40" s="25"/>
      <c r="I40" s="25"/>
      <c r="J40" s="25"/>
      <c r="K40" s="67">
        <f t="shared" si="0"/>
        <v>0</v>
      </c>
      <c r="L40" s="67">
        <f t="shared" si="1"/>
        <v>0</v>
      </c>
      <c r="M40" s="67">
        <f t="shared" si="2"/>
        <v>0</v>
      </c>
      <c r="N40" s="25"/>
      <c r="O40" s="25"/>
      <c r="P40" s="25"/>
      <c r="Q40" s="46">
        <f t="shared" si="3"/>
        <v>0</v>
      </c>
      <c r="R40" s="46">
        <f t="shared" si="3"/>
        <v>0</v>
      </c>
      <c r="S40" s="46">
        <f t="shared" si="3"/>
        <v>0</v>
      </c>
    </row>
    <row r="41" spans="1:19" x14ac:dyDescent="0.25">
      <c r="B41" s="24"/>
      <c r="C41" s="24"/>
      <c r="D41" s="24"/>
      <c r="E41" s="25"/>
      <c r="F41" s="25"/>
      <c r="G41" s="25"/>
      <c r="H41" s="25"/>
      <c r="I41" s="25"/>
      <c r="J41" s="25"/>
      <c r="K41" s="67">
        <f t="shared" si="0"/>
        <v>0</v>
      </c>
      <c r="L41" s="67">
        <f t="shared" si="1"/>
        <v>0</v>
      </c>
      <c r="M41" s="67">
        <f t="shared" si="2"/>
        <v>0</v>
      </c>
      <c r="N41" s="25"/>
      <c r="O41" s="25"/>
      <c r="P41" s="25"/>
      <c r="Q41" s="46">
        <f t="shared" si="3"/>
        <v>0</v>
      </c>
      <c r="R41" s="46">
        <f t="shared" si="3"/>
        <v>0</v>
      </c>
      <c r="S41" s="46">
        <f t="shared" si="3"/>
        <v>0</v>
      </c>
    </row>
    <row r="42" spans="1:19" ht="28.5" x14ac:dyDescent="0.25">
      <c r="B42" s="17" t="s">
        <v>105</v>
      </c>
      <c r="C42" s="24">
        <v>42035.799999999996</v>
      </c>
      <c r="D42" s="24">
        <v>41072</v>
      </c>
      <c r="E42" s="45">
        <f>SUM(E38:E41)</f>
        <v>936.40000000000146</v>
      </c>
      <c r="F42" s="45">
        <f t="shared" ref="F42:J42" si="4">SUM(F38:F41)</f>
        <v>1282.0000000000073</v>
      </c>
      <c r="G42" s="45">
        <f t="shared" si="4"/>
        <v>2950.7000000000044</v>
      </c>
      <c r="H42" s="45">
        <f t="shared" si="4"/>
        <v>0</v>
      </c>
      <c r="I42" s="45">
        <f t="shared" si="4"/>
        <v>0</v>
      </c>
      <c r="J42" s="45">
        <f t="shared" si="4"/>
        <v>0</v>
      </c>
      <c r="K42" s="45">
        <f>C42+E42+H42</f>
        <v>42972.2</v>
      </c>
      <c r="L42" s="45">
        <f>C42+F42+I42</f>
        <v>43317.8</v>
      </c>
      <c r="M42" s="45">
        <f>C42+G42+J42</f>
        <v>44986.5</v>
      </c>
      <c r="N42" s="47" t="s">
        <v>2</v>
      </c>
      <c r="O42" s="47" t="s">
        <v>2</v>
      </c>
      <c r="P42" s="47" t="s">
        <v>2</v>
      </c>
      <c r="Q42" s="46" t="s">
        <v>2</v>
      </c>
      <c r="R42" s="46" t="s">
        <v>2</v>
      </c>
      <c r="S42" s="46" t="s">
        <v>2</v>
      </c>
    </row>
    <row r="43" spans="1:19" ht="28.5" x14ac:dyDescent="0.25">
      <c r="B43" s="17" t="s">
        <v>106</v>
      </c>
      <c r="C43" s="24"/>
      <c r="D43" s="24"/>
      <c r="E43" s="45" t="s">
        <v>40</v>
      </c>
      <c r="F43" s="45" t="s">
        <v>40</v>
      </c>
      <c r="G43" s="45" t="s">
        <v>40</v>
      </c>
      <c r="H43" s="45" t="s">
        <v>40</v>
      </c>
      <c r="I43" s="45" t="s">
        <v>40</v>
      </c>
      <c r="J43" s="45" t="s">
        <v>40</v>
      </c>
      <c r="K43" s="45">
        <f>C43</f>
        <v>0</v>
      </c>
      <c r="L43" s="45">
        <f>C43</f>
        <v>0</v>
      </c>
      <c r="M43" s="45">
        <f>C43</f>
        <v>0</v>
      </c>
      <c r="N43" s="47" t="s">
        <v>2</v>
      </c>
      <c r="O43" s="47" t="s">
        <v>2</v>
      </c>
      <c r="P43" s="47" t="s">
        <v>2</v>
      </c>
      <c r="Q43" s="46" t="s">
        <v>2</v>
      </c>
      <c r="R43" s="46" t="s">
        <v>2</v>
      </c>
      <c r="S43" s="46" t="s">
        <v>2</v>
      </c>
    </row>
    <row r="44" spans="1:19" x14ac:dyDescent="0.25">
      <c r="B44" s="17" t="s">
        <v>107</v>
      </c>
      <c r="C44" s="45">
        <f>SUM(C38:C41)</f>
        <v>42035.799999999996</v>
      </c>
      <c r="D44" s="45">
        <f>SUM(D38:D41)</f>
        <v>41072</v>
      </c>
      <c r="E44" s="45">
        <f>E42</f>
        <v>936.40000000000146</v>
      </c>
      <c r="F44" s="45">
        <f t="shared" ref="F44:J44" si="5">F42</f>
        <v>1282.0000000000073</v>
      </c>
      <c r="G44" s="45">
        <f t="shared" si="5"/>
        <v>2950.7000000000044</v>
      </c>
      <c r="H44" s="45">
        <f t="shared" si="5"/>
        <v>0</v>
      </c>
      <c r="I44" s="45">
        <f t="shared" si="5"/>
        <v>0</v>
      </c>
      <c r="J44" s="45">
        <f t="shared" si="5"/>
        <v>0</v>
      </c>
      <c r="K44" s="47">
        <f>K42+K43</f>
        <v>42972.2</v>
      </c>
      <c r="L44" s="47">
        <f t="shared" ref="L44:M44" si="6">L42+L43</f>
        <v>43317.8</v>
      </c>
      <c r="M44" s="47">
        <f t="shared" si="6"/>
        <v>44986.5</v>
      </c>
      <c r="N44" s="47">
        <f>SUM(N38:N41)</f>
        <v>0</v>
      </c>
      <c r="O44" s="47">
        <f t="shared" ref="O44:P44" si="7">SUM(O38:O41)</f>
        <v>0</v>
      </c>
      <c r="P44" s="47">
        <f t="shared" si="7"/>
        <v>0</v>
      </c>
      <c r="Q44" s="46">
        <f>K44+N44</f>
        <v>42972.2</v>
      </c>
      <c r="R44" s="46">
        <f>L44+O44</f>
        <v>43317.8</v>
      </c>
      <c r="S44" s="46">
        <f>M44+P44</f>
        <v>44986.5</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showInputMessage="1" showErrorMessage="1" sqref="E19:E22"/>
    <dataValidation type="list" allowBlank="1" showInputMessage="1" showErrorMessage="1" sqref="D19:D22">
      <formula1>$V$2:$V$3</formula1>
    </dataValidation>
    <dataValidation type="list" allowBlank="1" showInputMessage="1" showErrorMessage="1" sqref="B13">
      <formula1>$U$2:$U$4</formula1>
    </dataValidation>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C19" zoomScaleNormal="100" workbookViewId="0">
      <selection activeCell="E38" sqref="E38:G38"/>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11.140625" customWidth="1"/>
    <col min="13" max="13" width="9.42578125"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1057</v>
      </c>
      <c r="E5" s="30" t="s">
        <v>51</v>
      </c>
      <c r="F5" s="22">
        <v>2016</v>
      </c>
      <c r="H5" s="2"/>
      <c r="I5" s="2"/>
      <c r="J5" s="2"/>
    </row>
    <row r="6" spans="1:23" ht="96.75" customHeight="1" x14ac:dyDescent="0.25">
      <c r="B6" s="30" t="s">
        <v>48</v>
      </c>
      <c r="C6" s="80" t="s">
        <v>122</v>
      </c>
      <c r="E6" s="30" t="s">
        <v>52</v>
      </c>
      <c r="F6" s="22" t="s">
        <v>177</v>
      </c>
      <c r="H6" s="2"/>
      <c r="I6" s="2"/>
      <c r="J6" s="2"/>
    </row>
    <row r="7" spans="1:23" ht="18" customHeight="1" x14ac:dyDescent="0.25">
      <c r="B7" s="30" t="s">
        <v>49</v>
      </c>
      <c r="C7" s="22">
        <v>11010</v>
      </c>
      <c r="H7" s="2"/>
      <c r="I7" s="2"/>
      <c r="J7" s="2"/>
    </row>
    <row r="8" spans="1:23" ht="149.25" customHeight="1" x14ac:dyDescent="0.25">
      <c r="B8" s="30" t="s">
        <v>50</v>
      </c>
      <c r="C8" s="80" t="s">
        <v>178</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311.25" x14ac:dyDescent="0.3">
      <c r="B13" s="23" t="s">
        <v>20</v>
      </c>
      <c r="C13" s="85" t="s">
        <v>179</v>
      </c>
      <c r="D13" s="23"/>
      <c r="E13" s="83" t="s">
        <v>180</v>
      </c>
      <c r="F13" s="8"/>
      <c r="G13" s="2"/>
      <c r="H13" s="2"/>
      <c r="I13" s="2"/>
      <c r="J13" s="8"/>
    </row>
    <row r="14" spans="1:23" ht="17.25" x14ac:dyDescent="0.3">
      <c r="B14" s="10"/>
      <c r="C14" s="89"/>
      <c r="D14" s="10"/>
      <c r="E14" s="10"/>
      <c r="F14" s="2"/>
      <c r="G14" s="2"/>
      <c r="H14" s="2"/>
      <c r="I14" s="2"/>
      <c r="J14" s="8"/>
    </row>
    <row r="15" spans="1:23" ht="17.25" x14ac:dyDescent="0.3">
      <c r="A15" s="6" t="s">
        <v>24</v>
      </c>
      <c r="C15" s="90"/>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15" customHeight="1" x14ac:dyDescent="0.25">
      <c r="B19" s="23" t="s">
        <v>150</v>
      </c>
      <c r="C19" s="23" t="s">
        <v>181</v>
      </c>
      <c r="D19" s="23" t="s">
        <v>18</v>
      </c>
      <c r="E19" s="23"/>
      <c r="F19" s="23">
        <v>158626.07</v>
      </c>
      <c r="G19" s="91" t="s">
        <v>182</v>
      </c>
      <c r="H19" s="23" t="s">
        <v>182</v>
      </c>
      <c r="I19" s="23" t="s">
        <v>182</v>
      </c>
      <c r="J19" s="23" t="s">
        <v>182</v>
      </c>
      <c r="K19" s="23"/>
    </row>
    <row r="20" spans="1:11" x14ac:dyDescent="0.25">
      <c r="B20" s="23" t="s">
        <v>183</v>
      </c>
      <c r="C20" s="23" t="s">
        <v>152</v>
      </c>
      <c r="D20" s="23" t="s">
        <v>18</v>
      </c>
      <c r="E20" s="23"/>
      <c r="F20" s="23">
        <v>8780.7000000000007</v>
      </c>
      <c r="G20" s="23">
        <v>7000</v>
      </c>
      <c r="H20" s="23">
        <v>7000</v>
      </c>
      <c r="I20" s="23">
        <v>7000</v>
      </c>
      <c r="J20" s="23">
        <v>7000</v>
      </c>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ht="62.25" customHeight="1" x14ac:dyDescent="0.25">
      <c r="B32" s="120"/>
      <c r="C32" s="121"/>
      <c r="D32" s="121"/>
      <c r="E32" s="122"/>
      <c r="F32" s="12"/>
      <c r="G32" s="12"/>
      <c r="H32" s="12"/>
      <c r="I32" s="12"/>
      <c r="J32" s="12">
        <f>192099.6-158626.07</f>
        <v>33473.53</v>
      </c>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ht="32.25" customHeight="1" x14ac:dyDescent="0.25">
      <c r="B38" s="24" t="s">
        <v>127</v>
      </c>
      <c r="C38" s="24">
        <v>158626.07</v>
      </c>
      <c r="D38" s="24">
        <v>192099.6</v>
      </c>
      <c r="E38" s="25">
        <v>33473.53</v>
      </c>
      <c r="F38" s="25">
        <v>33473.53</v>
      </c>
      <c r="G38" s="25">
        <v>33473.53</v>
      </c>
      <c r="H38" s="25"/>
      <c r="I38" s="25"/>
      <c r="J38" s="25"/>
      <c r="K38" s="45">
        <f>C38+E38+H38</f>
        <v>192099.6</v>
      </c>
      <c r="L38" s="45">
        <f>C38+F38+I38</f>
        <v>192099.6</v>
      </c>
      <c r="M38" s="45">
        <f>C38+G38+J38</f>
        <v>192099.6</v>
      </c>
      <c r="N38" s="25"/>
      <c r="O38" s="25"/>
      <c r="P38" s="25"/>
      <c r="Q38" s="46">
        <f>K38+N38</f>
        <v>192099.6</v>
      </c>
      <c r="R38" s="46">
        <f>L38+O38</f>
        <v>192099.6</v>
      </c>
      <c r="S38" s="46">
        <f>M38+P38</f>
        <v>192099.6</v>
      </c>
    </row>
    <row r="39" spans="1:19" ht="33.75" customHeight="1" x14ac:dyDescent="0.25">
      <c r="B39" s="24" t="s">
        <v>134</v>
      </c>
      <c r="C39" s="24">
        <v>80</v>
      </c>
      <c r="D39" s="24"/>
      <c r="E39" s="25"/>
      <c r="F39" s="25"/>
      <c r="G39" s="25"/>
      <c r="H39" s="25"/>
      <c r="I39" s="25"/>
      <c r="J39" s="25"/>
      <c r="K39" s="67">
        <f t="shared" ref="K39:K41" si="0">C39+E39+H39</f>
        <v>80</v>
      </c>
      <c r="L39" s="67">
        <f t="shared" ref="L39:L41" si="1">C39+F39+I39</f>
        <v>80</v>
      </c>
      <c r="M39" s="67">
        <f t="shared" ref="M39:M41" si="2">C39+G39+J39</f>
        <v>80</v>
      </c>
      <c r="N39" s="25">
        <v>-80</v>
      </c>
      <c r="O39" s="25">
        <v>-80</v>
      </c>
      <c r="P39" s="25">
        <v>-80</v>
      </c>
      <c r="Q39" s="46">
        <f t="shared" ref="Q39:S41" si="3">K39+N39</f>
        <v>0</v>
      </c>
      <c r="R39" s="46">
        <f t="shared" si="3"/>
        <v>0</v>
      </c>
      <c r="S39" s="46">
        <f t="shared" si="3"/>
        <v>0</v>
      </c>
    </row>
    <row r="40" spans="1:19" x14ac:dyDescent="0.25">
      <c r="B40" s="24" t="s">
        <v>184</v>
      </c>
      <c r="C40" s="24">
        <v>8780.7000000000007</v>
      </c>
      <c r="D40" s="24">
        <v>7000</v>
      </c>
      <c r="E40" s="25"/>
      <c r="F40" s="25"/>
      <c r="G40" s="25"/>
      <c r="H40" s="25"/>
      <c r="I40" s="25"/>
      <c r="J40" s="25"/>
      <c r="K40" s="67">
        <f t="shared" si="0"/>
        <v>8780.7000000000007</v>
      </c>
      <c r="L40" s="67">
        <f t="shared" si="1"/>
        <v>8780.7000000000007</v>
      </c>
      <c r="M40" s="67">
        <f t="shared" si="2"/>
        <v>8780.7000000000007</v>
      </c>
      <c r="N40" s="25">
        <v>-1780.7000000000007</v>
      </c>
      <c r="O40" s="25">
        <v>-1780.7000000000007</v>
      </c>
      <c r="P40" s="25">
        <v>-1780.7000000000007</v>
      </c>
      <c r="Q40" s="46">
        <f t="shared" si="3"/>
        <v>7000</v>
      </c>
      <c r="R40" s="46">
        <f t="shared" si="3"/>
        <v>7000</v>
      </c>
      <c r="S40" s="46">
        <f t="shared" si="3"/>
        <v>7000</v>
      </c>
    </row>
    <row r="41" spans="1:19" x14ac:dyDescent="0.25">
      <c r="B41" s="24" t="s">
        <v>356</v>
      </c>
      <c r="C41" s="24">
        <v>24292</v>
      </c>
      <c r="D41" s="24"/>
      <c r="E41" s="25"/>
      <c r="F41" s="25"/>
      <c r="G41" s="25"/>
      <c r="H41" s="25"/>
      <c r="I41" s="25"/>
      <c r="J41" s="25"/>
      <c r="K41" s="67">
        <f t="shared" si="0"/>
        <v>24292</v>
      </c>
      <c r="L41" s="67">
        <f t="shared" si="1"/>
        <v>24292</v>
      </c>
      <c r="M41" s="67">
        <f t="shared" si="2"/>
        <v>24292</v>
      </c>
      <c r="N41" s="25">
        <v>-24292</v>
      </c>
      <c r="O41" s="25">
        <v>-24292</v>
      </c>
      <c r="P41" s="25">
        <v>-24292</v>
      </c>
      <c r="Q41" s="46">
        <f t="shared" si="3"/>
        <v>0</v>
      </c>
      <c r="R41" s="46">
        <f t="shared" si="3"/>
        <v>0</v>
      </c>
      <c r="S41" s="46">
        <f t="shared" si="3"/>
        <v>0</v>
      </c>
    </row>
    <row r="42" spans="1:19" ht="28.5" x14ac:dyDescent="0.25">
      <c r="B42" s="17" t="s">
        <v>105</v>
      </c>
      <c r="C42" s="24">
        <v>191778.77</v>
      </c>
      <c r="D42" s="24">
        <v>199099.6</v>
      </c>
      <c r="E42" s="45">
        <f>SUM(E38:E41)</f>
        <v>33473.53</v>
      </c>
      <c r="F42" s="45">
        <f t="shared" ref="F42:J42" si="4">SUM(F38:F41)</f>
        <v>33473.53</v>
      </c>
      <c r="G42" s="45">
        <f t="shared" si="4"/>
        <v>33473.53</v>
      </c>
      <c r="H42" s="45">
        <f t="shared" si="4"/>
        <v>0</v>
      </c>
      <c r="I42" s="45">
        <f t="shared" si="4"/>
        <v>0</v>
      </c>
      <c r="J42" s="45">
        <f t="shared" si="4"/>
        <v>0</v>
      </c>
      <c r="K42" s="45">
        <f>C42+E42+H42</f>
        <v>225252.3</v>
      </c>
      <c r="L42" s="45">
        <f>C42+F42+I42</f>
        <v>225252.3</v>
      </c>
      <c r="M42" s="45">
        <f>C42+G42+J42</f>
        <v>225252.3</v>
      </c>
      <c r="N42" s="47" t="s">
        <v>2</v>
      </c>
      <c r="O42" s="47" t="s">
        <v>2</v>
      </c>
      <c r="P42" s="47" t="s">
        <v>2</v>
      </c>
      <c r="Q42" s="46" t="s">
        <v>2</v>
      </c>
      <c r="R42" s="46" t="s">
        <v>2</v>
      </c>
      <c r="S42" s="46" t="s">
        <v>2</v>
      </c>
    </row>
    <row r="43" spans="1:19" ht="28.5" x14ac:dyDescent="0.25">
      <c r="B43" s="17" t="s">
        <v>106</v>
      </c>
      <c r="C43" s="24"/>
      <c r="D43" s="24"/>
      <c r="E43" s="45" t="s">
        <v>40</v>
      </c>
      <c r="F43" s="45" t="s">
        <v>40</v>
      </c>
      <c r="G43" s="45" t="s">
        <v>40</v>
      </c>
      <c r="H43" s="45" t="s">
        <v>40</v>
      </c>
      <c r="I43" s="45" t="s">
        <v>40</v>
      </c>
      <c r="J43" s="45" t="s">
        <v>40</v>
      </c>
      <c r="K43" s="45">
        <f>C43</f>
        <v>0</v>
      </c>
      <c r="L43" s="45">
        <f>C43</f>
        <v>0</v>
      </c>
      <c r="M43" s="45">
        <f>C43</f>
        <v>0</v>
      </c>
      <c r="N43" s="47" t="s">
        <v>2</v>
      </c>
      <c r="O43" s="47" t="s">
        <v>2</v>
      </c>
      <c r="P43" s="47" t="s">
        <v>2</v>
      </c>
      <c r="Q43" s="46" t="s">
        <v>2</v>
      </c>
      <c r="R43" s="46" t="s">
        <v>2</v>
      </c>
      <c r="S43" s="46" t="s">
        <v>2</v>
      </c>
    </row>
    <row r="44" spans="1:19" x14ac:dyDescent="0.25">
      <c r="B44" s="17" t="s">
        <v>107</v>
      </c>
      <c r="C44" s="45">
        <f>SUM(C38:C41)</f>
        <v>191778.77000000002</v>
      </c>
      <c r="D44" s="77">
        <f>SUM(D38:D41)</f>
        <v>199099.6</v>
      </c>
      <c r="E44" s="45">
        <f>E42</f>
        <v>33473.53</v>
      </c>
      <c r="F44" s="45">
        <f t="shared" ref="F44:J44" si="5">F42</f>
        <v>33473.53</v>
      </c>
      <c r="G44" s="45">
        <f t="shared" si="5"/>
        <v>33473.53</v>
      </c>
      <c r="H44" s="45">
        <f t="shared" si="5"/>
        <v>0</v>
      </c>
      <c r="I44" s="45">
        <f t="shared" si="5"/>
        <v>0</v>
      </c>
      <c r="J44" s="45">
        <f t="shared" si="5"/>
        <v>0</v>
      </c>
      <c r="K44" s="47">
        <f>K42+K43</f>
        <v>225252.3</v>
      </c>
      <c r="L44" s="47">
        <f t="shared" ref="L44:M44" si="6">L42+L43</f>
        <v>225252.3</v>
      </c>
      <c r="M44" s="47">
        <f t="shared" si="6"/>
        <v>225252.3</v>
      </c>
      <c r="N44" s="47">
        <f>SUM(N38:N41)</f>
        <v>-26152.7</v>
      </c>
      <c r="O44" s="47">
        <f t="shared" ref="O44:P44" si="7">SUM(O38:O41)</f>
        <v>-26152.7</v>
      </c>
      <c r="P44" s="47">
        <f t="shared" si="7"/>
        <v>-26152.7</v>
      </c>
      <c r="Q44" s="46">
        <f>K44+N44</f>
        <v>199099.59999999998</v>
      </c>
      <c r="R44" s="46">
        <f>L44+O44</f>
        <v>199099.59999999998</v>
      </c>
      <c r="S44" s="46">
        <f>M44+P44</f>
        <v>199099.59999999998</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showInputMessage="1" showErrorMessage="1" sqref="E19:E22"/>
    <dataValidation type="list" allowBlank="1" showInputMessage="1" showErrorMessage="1" sqref="D19:D22">
      <formula1>$V$2:$V$3</formula1>
    </dataValidation>
    <dataValidation type="list" allowBlank="1" showInputMessage="1" showErrorMessage="1" sqref="B13">
      <formula1>$U$2:$U$4</formula1>
    </dataValidation>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A19" zoomScaleNormal="100" workbookViewId="0">
      <selection activeCell="I38" sqref="I38"/>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3" width="13.5703125"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1057</v>
      </c>
      <c r="E5" s="30" t="s">
        <v>51</v>
      </c>
      <c r="F5" s="22"/>
      <c r="H5" s="2"/>
      <c r="I5" s="2"/>
      <c r="J5" s="2"/>
    </row>
    <row r="6" spans="1:23" ht="96" customHeight="1" x14ac:dyDescent="0.25">
      <c r="B6" s="30" t="s">
        <v>48</v>
      </c>
      <c r="C6" s="80" t="s">
        <v>122</v>
      </c>
      <c r="E6" s="30" t="s">
        <v>52</v>
      </c>
      <c r="F6" s="22"/>
      <c r="H6" s="2"/>
      <c r="I6" s="2"/>
      <c r="J6" s="2"/>
    </row>
    <row r="7" spans="1:23" ht="18" customHeight="1" x14ac:dyDescent="0.25">
      <c r="B7" s="30" t="s">
        <v>49</v>
      </c>
      <c r="C7" s="22">
        <v>31001</v>
      </c>
      <c r="H7" s="2"/>
      <c r="I7" s="2"/>
      <c r="J7" s="2"/>
    </row>
    <row r="8" spans="1:23" ht="71.25" customHeight="1" x14ac:dyDescent="0.25">
      <c r="B8" s="30" t="s">
        <v>50</v>
      </c>
      <c r="C8" s="80" t="s">
        <v>185</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17.25" x14ac:dyDescent="0.3">
      <c r="B13" s="23" t="s">
        <v>22</v>
      </c>
      <c r="C13" s="23" t="s">
        <v>186</v>
      </c>
      <c r="D13" s="23"/>
      <c r="E13" s="23"/>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15" customHeight="1" x14ac:dyDescent="0.25">
      <c r="B19" s="23" t="s">
        <v>190</v>
      </c>
      <c r="C19" s="23" t="s">
        <v>188</v>
      </c>
      <c r="D19" s="23" t="s">
        <v>21</v>
      </c>
      <c r="E19" s="23" t="s">
        <v>262</v>
      </c>
      <c r="F19" s="23">
        <v>131</v>
      </c>
      <c r="G19" s="23">
        <v>233</v>
      </c>
      <c r="H19" s="23">
        <v>366</v>
      </c>
      <c r="I19" s="23">
        <v>150</v>
      </c>
      <c r="J19" s="23">
        <v>150</v>
      </c>
      <c r="K19" s="23"/>
    </row>
    <row r="20" spans="1:11" x14ac:dyDescent="0.25">
      <c r="B20" s="23"/>
      <c r="C20" s="23"/>
      <c r="D20" s="23"/>
      <c r="E20" s="23"/>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c r="H31" s="12"/>
      <c r="I31" s="12"/>
      <c r="J31" s="12"/>
    </row>
    <row r="32" spans="1:11" x14ac:dyDescent="0.25">
      <c r="B32" s="120"/>
      <c r="C32" s="121"/>
      <c r="D32" s="121"/>
      <c r="E32" s="122"/>
      <c r="F32" s="12"/>
      <c r="G32" s="12">
        <f>+H19-F19</f>
        <v>235</v>
      </c>
      <c r="H32" s="12">
        <f>+I19-F19</f>
        <v>19</v>
      </c>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47" t="s">
        <v>64</v>
      </c>
      <c r="D36" s="47" t="s">
        <v>65</v>
      </c>
      <c r="E36" s="114" t="s">
        <v>66</v>
      </c>
      <c r="F36" s="114"/>
      <c r="G36" s="114"/>
      <c r="H36" s="114" t="s">
        <v>67</v>
      </c>
      <c r="I36" s="114"/>
      <c r="J36" s="114"/>
      <c r="K36" s="114" t="s">
        <v>68</v>
      </c>
      <c r="L36" s="114"/>
      <c r="M36" s="114"/>
      <c r="N36" s="114" t="s">
        <v>69</v>
      </c>
      <c r="O36" s="114"/>
      <c r="P36" s="114"/>
      <c r="Q36" s="119" t="s">
        <v>70</v>
      </c>
      <c r="R36" s="119"/>
      <c r="S36" s="119"/>
    </row>
    <row r="37" spans="1:19" x14ac:dyDescent="0.25">
      <c r="B37" s="123"/>
      <c r="C37" s="47" t="s">
        <v>9</v>
      </c>
      <c r="D37" s="47" t="s">
        <v>10</v>
      </c>
      <c r="E37" s="45" t="s">
        <v>0</v>
      </c>
      <c r="F37" s="45" t="s">
        <v>1</v>
      </c>
      <c r="G37" s="45" t="s">
        <v>3</v>
      </c>
      <c r="H37" s="45" t="s">
        <v>0</v>
      </c>
      <c r="I37" s="45" t="s">
        <v>1</v>
      </c>
      <c r="J37" s="45" t="s">
        <v>3</v>
      </c>
      <c r="K37" s="45" t="s">
        <v>13</v>
      </c>
      <c r="L37" s="45" t="s">
        <v>12</v>
      </c>
      <c r="M37" s="45" t="s">
        <v>11</v>
      </c>
      <c r="N37" s="45" t="s">
        <v>13</v>
      </c>
      <c r="O37" s="45" t="s">
        <v>12</v>
      </c>
      <c r="P37" s="45" t="s">
        <v>11</v>
      </c>
      <c r="Q37" s="46" t="s">
        <v>0</v>
      </c>
      <c r="R37" s="46" t="s">
        <v>1</v>
      </c>
      <c r="S37" s="46" t="s">
        <v>3</v>
      </c>
    </row>
    <row r="38" spans="1:19" x14ac:dyDescent="0.25">
      <c r="B38" s="24" t="s">
        <v>189</v>
      </c>
      <c r="C38" s="24">
        <v>18874.849999999999</v>
      </c>
      <c r="D38" s="24">
        <v>18517.5</v>
      </c>
      <c r="E38" s="25"/>
      <c r="F38" s="25"/>
      <c r="G38" s="25"/>
      <c r="H38" s="25">
        <v>17186.7</v>
      </c>
      <c r="I38" s="25">
        <v>1125.1500000000015</v>
      </c>
      <c r="J38" s="25">
        <v>1125.1500000000015</v>
      </c>
      <c r="K38" s="45">
        <f>C38+E38+H38</f>
        <v>36061.550000000003</v>
      </c>
      <c r="L38" s="45">
        <f>C38+F38+I38</f>
        <v>20000</v>
      </c>
      <c r="M38" s="45">
        <f>C38+G38+J38</f>
        <v>20000</v>
      </c>
      <c r="N38" s="25"/>
      <c r="O38" s="25"/>
      <c r="P38" s="25"/>
      <c r="Q38" s="46">
        <f>K38+N38</f>
        <v>36061.550000000003</v>
      </c>
      <c r="R38" s="46">
        <f>L38+O38</f>
        <v>20000</v>
      </c>
      <c r="S38" s="46">
        <f>M38+P38</f>
        <v>20000</v>
      </c>
    </row>
    <row r="39" spans="1:19" x14ac:dyDescent="0.25">
      <c r="B39" s="24"/>
      <c r="C39" s="24"/>
      <c r="D39" s="24"/>
      <c r="E39" s="25"/>
      <c r="F39" s="25"/>
      <c r="G39" s="25"/>
      <c r="H39" s="25"/>
      <c r="I39" s="25"/>
      <c r="J39" s="25"/>
      <c r="K39" s="67">
        <f t="shared" ref="K39:K41" si="0">C39+E39+H39</f>
        <v>0</v>
      </c>
      <c r="L39" s="67">
        <f t="shared" ref="L39:L41" si="1">C39+F39+I39</f>
        <v>0</v>
      </c>
      <c r="M39" s="67">
        <f t="shared" ref="M39:M41" si="2">C39+G39+J39</f>
        <v>0</v>
      </c>
      <c r="N39" s="25"/>
      <c r="O39" s="25"/>
      <c r="P39" s="25"/>
      <c r="Q39" s="46">
        <f t="shared" ref="Q39:S41" si="3">K39+N39</f>
        <v>0</v>
      </c>
      <c r="R39" s="46">
        <f t="shared" si="3"/>
        <v>0</v>
      </c>
      <c r="S39" s="46">
        <f t="shared" si="3"/>
        <v>0</v>
      </c>
    </row>
    <row r="40" spans="1:19" x14ac:dyDescent="0.25">
      <c r="B40" s="24"/>
      <c r="C40" s="24"/>
      <c r="D40" s="24"/>
      <c r="E40" s="25"/>
      <c r="F40" s="25"/>
      <c r="G40" s="25"/>
      <c r="H40" s="25"/>
      <c r="I40" s="25"/>
      <c r="J40" s="25"/>
      <c r="K40" s="67">
        <f t="shared" si="0"/>
        <v>0</v>
      </c>
      <c r="L40" s="67">
        <f t="shared" si="1"/>
        <v>0</v>
      </c>
      <c r="M40" s="67">
        <f t="shared" si="2"/>
        <v>0</v>
      </c>
      <c r="N40" s="25"/>
      <c r="O40" s="25"/>
      <c r="P40" s="25"/>
      <c r="Q40" s="46">
        <f t="shared" si="3"/>
        <v>0</v>
      </c>
      <c r="R40" s="46">
        <f t="shared" si="3"/>
        <v>0</v>
      </c>
      <c r="S40" s="46">
        <f t="shared" si="3"/>
        <v>0</v>
      </c>
    </row>
    <row r="41" spans="1:19" x14ac:dyDescent="0.25">
      <c r="B41" s="24"/>
      <c r="C41" s="24"/>
      <c r="D41" s="24"/>
      <c r="E41" s="25"/>
      <c r="F41" s="25"/>
      <c r="G41" s="25"/>
      <c r="H41" s="25"/>
      <c r="I41" s="25"/>
      <c r="J41" s="25"/>
      <c r="K41" s="67">
        <f t="shared" si="0"/>
        <v>0</v>
      </c>
      <c r="L41" s="67">
        <f t="shared" si="1"/>
        <v>0</v>
      </c>
      <c r="M41" s="67">
        <f t="shared" si="2"/>
        <v>0</v>
      </c>
      <c r="N41" s="25"/>
      <c r="O41" s="25"/>
      <c r="P41" s="25"/>
      <c r="Q41" s="46">
        <f t="shared" si="3"/>
        <v>0</v>
      </c>
      <c r="R41" s="46">
        <f t="shared" si="3"/>
        <v>0</v>
      </c>
      <c r="S41" s="46">
        <f t="shared" si="3"/>
        <v>0</v>
      </c>
    </row>
    <row r="42" spans="1:19" ht="28.5" x14ac:dyDescent="0.25">
      <c r="B42" s="17" t="s">
        <v>105</v>
      </c>
      <c r="C42" s="24">
        <v>18874.849999999999</v>
      </c>
      <c r="D42" s="24">
        <v>18517.5</v>
      </c>
      <c r="E42" s="45">
        <f>SUM(E38:E41)</f>
        <v>0</v>
      </c>
      <c r="F42" s="45">
        <f t="shared" ref="F42:J42" si="4">SUM(F38:F41)</f>
        <v>0</v>
      </c>
      <c r="G42" s="45">
        <f t="shared" si="4"/>
        <v>0</v>
      </c>
      <c r="H42" s="45">
        <f t="shared" si="4"/>
        <v>17186.7</v>
      </c>
      <c r="I42" s="45">
        <f t="shared" si="4"/>
        <v>1125.1500000000015</v>
      </c>
      <c r="J42" s="45">
        <f t="shared" si="4"/>
        <v>1125.1500000000015</v>
      </c>
      <c r="K42" s="45">
        <f>C42+E42+H42</f>
        <v>36061.550000000003</v>
      </c>
      <c r="L42" s="45">
        <f>C42+F42+I42</f>
        <v>20000</v>
      </c>
      <c r="M42" s="45">
        <f>C42+G42+J42</f>
        <v>20000</v>
      </c>
      <c r="N42" s="47" t="s">
        <v>2</v>
      </c>
      <c r="O42" s="47" t="s">
        <v>2</v>
      </c>
      <c r="P42" s="47" t="s">
        <v>2</v>
      </c>
      <c r="Q42" s="46" t="s">
        <v>2</v>
      </c>
      <c r="R42" s="46" t="s">
        <v>2</v>
      </c>
      <c r="S42" s="46" t="s">
        <v>2</v>
      </c>
    </row>
    <row r="43" spans="1:19" ht="28.5" x14ac:dyDescent="0.25">
      <c r="B43" s="17" t="s">
        <v>106</v>
      </c>
      <c r="C43" s="24"/>
      <c r="D43" s="24"/>
      <c r="E43" s="45" t="s">
        <v>40</v>
      </c>
      <c r="F43" s="45" t="s">
        <v>40</v>
      </c>
      <c r="G43" s="45" t="s">
        <v>40</v>
      </c>
      <c r="H43" s="45" t="s">
        <v>40</v>
      </c>
      <c r="I43" s="45" t="s">
        <v>40</v>
      </c>
      <c r="J43" s="45" t="s">
        <v>40</v>
      </c>
      <c r="K43" s="45">
        <f>C43</f>
        <v>0</v>
      </c>
      <c r="L43" s="45">
        <f>C43</f>
        <v>0</v>
      </c>
      <c r="M43" s="45">
        <f>C43</f>
        <v>0</v>
      </c>
      <c r="N43" s="47" t="s">
        <v>2</v>
      </c>
      <c r="O43" s="47" t="s">
        <v>2</v>
      </c>
      <c r="P43" s="47" t="s">
        <v>2</v>
      </c>
      <c r="Q43" s="46" t="s">
        <v>2</v>
      </c>
      <c r="R43" s="46" t="s">
        <v>2</v>
      </c>
      <c r="S43" s="46" t="s">
        <v>2</v>
      </c>
    </row>
    <row r="44" spans="1:19" x14ac:dyDescent="0.25">
      <c r="B44" s="17" t="s">
        <v>107</v>
      </c>
      <c r="C44" s="45">
        <f>SUM(C38:C41)</f>
        <v>18874.849999999999</v>
      </c>
      <c r="D44" s="45">
        <f>SUM(D38:D41)</f>
        <v>18517.5</v>
      </c>
      <c r="E44" s="45">
        <f>E42</f>
        <v>0</v>
      </c>
      <c r="F44" s="45">
        <f t="shared" ref="F44:J44" si="5">F42</f>
        <v>0</v>
      </c>
      <c r="G44" s="45">
        <f t="shared" si="5"/>
        <v>0</v>
      </c>
      <c r="H44" s="45">
        <f t="shared" si="5"/>
        <v>17186.7</v>
      </c>
      <c r="I44" s="45">
        <f t="shared" si="5"/>
        <v>1125.1500000000015</v>
      </c>
      <c r="J44" s="45">
        <f t="shared" si="5"/>
        <v>1125.1500000000015</v>
      </c>
      <c r="K44" s="47">
        <f>K42+K43</f>
        <v>36061.550000000003</v>
      </c>
      <c r="L44" s="47">
        <f t="shared" ref="L44:M44" si="6">L42+L43</f>
        <v>20000</v>
      </c>
      <c r="M44" s="47">
        <f t="shared" si="6"/>
        <v>20000</v>
      </c>
      <c r="N44" s="47">
        <f>SUM(N38:N41)</f>
        <v>0</v>
      </c>
      <c r="O44" s="47">
        <f t="shared" ref="O44:P44" si="7">SUM(O38:O41)</f>
        <v>0</v>
      </c>
      <c r="P44" s="47">
        <f t="shared" si="7"/>
        <v>0</v>
      </c>
      <c r="Q44" s="46">
        <f>K44+N44</f>
        <v>36061.550000000003</v>
      </c>
      <c r="R44" s="46">
        <f>L44+O44</f>
        <v>20000</v>
      </c>
      <c r="S44" s="46">
        <f>M44+P44</f>
        <v>20000</v>
      </c>
    </row>
  </sheetData>
  <mergeCells count="13">
    <mergeCell ref="K17:K18"/>
    <mergeCell ref="B17:B18"/>
    <mergeCell ref="C17:C18"/>
    <mergeCell ref="D17:D18"/>
    <mergeCell ref="E17:E18"/>
    <mergeCell ref="F17:J17"/>
    <mergeCell ref="Q36:S36"/>
    <mergeCell ref="B32:E32"/>
    <mergeCell ref="B36:B37"/>
    <mergeCell ref="E36:G36"/>
    <mergeCell ref="H36:J36"/>
    <mergeCell ref="K36:M36"/>
    <mergeCell ref="N36:P36"/>
  </mergeCells>
  <dataValidations count="4">
    <dataValidation type="list" allowBlank="1" showInputMessage="1" showErrorMessage="1" sqref="B13">
      <formula1>$U$2:$U$4</formula1>
    </dataValidation>
    <dataValidation type="list" allowBlank="1" showInputMessage="1" showErrorMessage="1" sqref="D19:D22">
      <formula1>$V$2:$V$3</formula1>
    </dataValidation>
    <dataValidation showInputMessage="1" showErrorMessage="1" sqref="E19:E22"/>
    <dataValidation type="whole" operator="lessThan" allowBlank="1" showInputMessage="1" showErrorMessage="1" sqref="N38:P41">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5"/>
  <sheetViews>
    <sheetView topLeftCell="A28" zoomScaleNormal="100" workbookViewId="0">
      <selection activeCell="D44" sqref="D44"/>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9.140625" customWidth="1"/>
    <col min="13" max="13" width="10.7109375"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1093</v>
      </c>
      <c r="E5" s="30" t="s">
        <v>51</v>
      </c>
      <c r="F5" s="22"/>
      <c r="H5" s="2"/>
      <c r="I5" s="2"/>
      <c r="J5" s="2"/>
    </row>
    <row r="6" spans="1:23" ht="19.5" customHeight="1" x14ac:dyDescent="0.25">
      <c r="B6" s="30" t="s">
        <v>48</v>
      </c>
      <c r="C6" s="22" t="s">
        <v>191</v>
      </c>
      <c r="E6" s="30" t="s">
        <v>52</v>
      </c>
      <c r="F6" s="22" t="s">
        <v>177</v>
      </c>
      <c r="H6" s="2"/>
      <c r="I6" s="2"/>
      <c r="J6" s="2"/>
    </row>
    <row r="7" spans="1:23" ht="18" customHeight="1" x14ac:dyDescent="0.25">
      <c r="B7" s="30" t="s">
        <v>49</v>
      </c>
      <c r="C7" s="22">
        <v>11001</v>
      </c>
      <c r="H7" s="2"/>
      <c r="I7" s="2"/>
      <c r="J7" s="2"/>
    </row>
    <row r="8" spans="1:23" ht="18" customHeight="1" x14ac:dyDescent="0.25">
      <c r="B8" s="30" t="s">
        <v>50</v>
      </c>
      <c r="C8" s="22" t="s">
        <v>192</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81.75" x14ac:dyDescent="0.3">
      <c r="B13" s="23" t="s">
        <v>17</v>
      </c>
      <c r="C13" s="85" t="s">
        <v>193</v>
      </c>
      <c r="D13" s="92" t="s">
        <v>194</v>
      </c>
      <c r="E13" s="92" t="s">
        <v>195</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48" t="s">
        <v>25</v>
      </c>
      <c r="G18" s="48" t="s">
        <v>26</v>
      </c>
      <c r="H18" s="48" t="s">
        <v>0</v>
      </c>
      <c r="I18" s="48" t="s">
        <v>1</v>
      </c>
      <c r="J18" s="48" t="s">
        <v>3</v>
      </c>
      <c r="K18" s="124"/>
    </row>
    <row r="19" spans="1:11" ht="15" customHeight="1" x14ac:dyDescent="0.25">
      <c r="B19" s="23" t="s">
        <v>194</v>
      </c>
      <c r="C19" s="23" t="s">
        <v>181</v>
      </c>
      <c r="D19" s="23" t="s">
        <v>21</v>
      </c>
      <c r="E19" s="23" t="s">
        <v>262</v>
      </c>
      <c r="F19" s="23">
        <v>71</v>
      </c>
      <c r="G19" s="23">
        <v>71</v>
      </c>
      <c r="H19" s="23">
        <v>81</v>
      </c>
      <c r="I19" s="23">
        <v>93</v>
      </c>
      <c r="J19" s="23">
        <v>107</v>
      </c>
      <c r="K19" s="23"/>
    </row>
    <row r="20" spans="1:11" ht="27" x14ac:dyDescent="0.25">
      <c r="B20" s="85" t="s">
        <v>307</v>
      </c>
      <c r="C20" s="23" t="s">
        <v>181</v>
      </c>
      <c r="D20" s="23" t="s">
        <v>21</v>
      </c>
      <c r="E20" s="92" t="s">
        <v>195</v>
      </c>
      <c r="F20" s="23">
        <v>1</v>
      </c>
      <c r="G20" s="23">
        <v>1</v>
      </c>
      <c r="H20" s="23">
        <v>1</v>
      </c>
      <c r="I20" s="23">
        <v>1</v>
      </c>
      <c r="J20" s="23">
        <v>1</v>
      </c>
      <c r="K20" s="23"/>
    </row>
    <row r="21" spans="1:11" ht="40.5" x14ac:dyDescent="0.25">
      <c r="B21" s="85" t="s">
        <v>305</v>
      </c>
      <c r="C21" s="23" t="s">
        <v>152</v>
      </c>
      <c r="D21" s="23" t="s">
        <v>18</v>
      </c>
      <c r="E21" s="92" t="s">
        <v>195</v>
      </c>
      <c r="F21" s="23">
        <v>703040</v>
      </c>
      <c r="G21" s="23">
        <v>703040</v>
      </c>
      <c r="H21" s="23">
        <v>703040</v>
      </c>
      <c r="I21" s="23">
        <v>703040</v>
      </c>
      <c r="J21" s="23">
        <v>703040</v>
      </c>
      <c r="K21" s="23"/>
    </row>
    <row r="22" spans="1:11" ht="40.5" x14ac:dyDescent="0.25">
      <c r="B22" s="85" t="s">
        <v>306</v>
      </c>
      <c r="C22" s="23"/>
      <c r="D22" s="23"/>
      <c r="E22" s="23"/>
      <c r="F22" s="23">
        <v>878800</v>
      </c>
      <c r="G22" s="23">
        <v>878000</v>
      </c>
      <c r="H22" s="23">
        <v>878000</v>
      </c>
      <c r="I22" s="23">
        <v>878000</v>
      </c>
      <c r="J22" s="23">
        <v>878000</v>
      </c>
      <c r="K22" s="23"/>
    </row>
    <row r="23" spans="1:11" x14ac:dyDescent="0.25">
      <c r="B23" s="23"/>
      <c r="C23" s="23"/>
      <c r="D23" s="23"/>
      <c r="E23" s="23"/>
      <c r="F23" s="23"/>
      <c r="G23" s="23"/>
      <c r="H23" s="23"/>
      <c r="I23" s="23"/>
      <c r="J23" s="23"/>
      <c r="K23" s="23"/>
    </row>
    <row r="24" spans="1:11" ht="17.25" x14ac:dyDescent="0.25">
      <c r="B24" s="2"/>
      <c r="C24" s="2"/>
      <c r="D24" s="2"/>
      <c r="E24" s="2"/>
      <c r="F24" s="2"/>
      <c r="G24" s="2"/>
      <c r="H24" s="2"/>
      <c r="I24" s="2"/>
      <c r="J24" s="2"/>
    </row>
    <row r="25" spans="1:11" ht="15.75" x14ac:dyDescent="0.25">
      <c r="A25" s="11" t="s">
        <v>27</v>
      </c>
      <c r="C25" s="12"/>
      <c r="D25" s="12"/>
      <c r="E25" s="12"/>
      <c r="F25" s="12"/>
      <c r="G25" s="12"/>
      <c r="H25" s="12"/>
      <c r="I25" s="12"/>
      <c r="J25" s="12"/>
    </row>
    <row r="26" spans="1:11" x14ac:dyDescent="0.25">
      <c r="A26" s="13"/>
      <c r="C26" s="14"/>
      <c r="D26" s="14"/>
      <c r="E26" s="14"/>
      <c r="F26" s="14"/>
      <c r="G26" s="14"/>
      <c r="H26" s="14"/>
      <c r="I26" s="14"/>
      <c r="J26" s="14"/>
    </row>
    <row r="27" spans="1:11" x14ac:dyDescent="0.25">
      <c r="A27" s="15" t="s">
        <v>28</v>
      </c>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B31" s="16"/>
      <c r="C31" s="16"/>
      <c r="D31" s="16"/>
      <c r="E31" s="12"/>
      <c r="F31" s="12"/>
      <c r="G31" s="12"/>
      <c r="H31" s="12"/>
      <c r="I31" s="12"/>
      <c r="J31" s="12"/>
    </row>
    <row r="32" spans="1:11" x14ac:dyDescent="0.25">
      <c r="A32" s="15" t="s">
        <v>29</v>
      </c>
      <c r="E32" s="12"/>
      <c r="F32" s="12"/>
      <c r="G32" s="12"/>
      <c r="H32" s="12"/>
      <c r="I32" s="12"/>
      <c r="J32" s="12"/>
    </row>
    <row r="33" spans="1:19" ht="62.25" customHeight="1" x14ac:dyDescent="0.25">
      <c r="B33" s="120"/>
      <c r="C33" s="121"/>
      <c r="D33" s="121"/>
      <c r="E33" s="122"/>
      <c r="F33" s="12"/>
      <c r="G33" s="12"/>
      <c r="H33" s="12"/>
      <c r="I33" s="12"/>
      <c r="J33" s="12"/>
    </row>
    <row r="34" spans="1:19" ht="17.25" x14ac:dyDescent="0.25">
      <c r="B34" s="2"/>
      <c r="C34" s="2"/>
      <c r="D34" s="2"/>
      <c r="E34" s="12"/>
      <c r="F34" s="12"/>
      <c r="G34" s="12"/>
      <c r="H34" s="12"/>
      <c r="I34" s="12"/>
      <c r="J34" s="12"/>
    </row>
    <row r="35" spans="1:19" x14ac:dyDescent="0.25">
      <c r="A35" s="6" t="s">
        <v>30</v>
      </c>
    </row>
    <row r="37" spans="1:19" ht="54.75" customHeight="1" x14ac:dyDescent="0.25">
      <c r="B37" s="123" t="s">
        <v>63</v>
      </c>
      <c r="C37" s="47" t="s">
        <v>64</v>
      </c>
      <c r="D37" s="47" t="s">
        <v>65</v>
      </c>
      <c r="E37" s="114" t="s">
        <v>66</v>
      </c>
      <c r="F37" s="114"/>
      <c r="G37" s="114"/>
      <c r="H37" s="114" t="s">
        <v>67</v>
      </c>
      <c r="I37" s="114"/>
      <c r="J37" s="114"/>
      <c r="K37" s="114" t="s">
        <v>68</v>
      </c>
      <c r="L37" s="114"/>
      <c r="M37" s="114"/>
      <c r="N37" s="114" t="s">
        <v>69</v>
      </c>
      <c r="O37" s="114"/>
      <c r="P37" s="114"/>
      <c r="Q37" s="119" t="s">
        <v>70</v>
      </c>
      <c r="R37" s="119"/>
      <c r="S37" s="119"/>
    </row>
    <row r="38" spans="1:19" x14ac:dyDescent="0.25">
      <c r="B38" s="123"/>
      <c r="C38" s="47" t="s">
        <v>9</v>
      </c>
      <c r="D38" s="47" t="s">
        <v>10</v>
      </c>
      <c r="E38" s="45" t="s">
        <v>0</v>
      </c>
      <c r="F38" s="45" t="s">
        <v>1</v>
      </c>
      <c r="G38" s="45" t="s">
        <v>3</v>
      </c>
      <c r="H38" s="45" t="s">
        <v>0</v>
      </c>
      <c r="I38" s="45" t="s">
        <v>1</v>
      </c>
      <c r="J38" s="45" t="s">
        <v>3</v>
      </c>
      <c r="K38" s="45" t="s">
        <v>13</v>
      </c>
      <c r="L38" s="45" t="s">
        <v>12</v>
      </c>
      <c r="M38" s="45" t="s">
        <v>11</v>
      </c>
      <c r="N38" s="45" t="s">
        <v>13</v>
      </c>
      <c r="O38" s="45" t="s">
        <v>12</v>
      </c>
      <c r="P38" s="45" t="s">
        <v>11</v>
      </c>
      <c r="Q38" s="46" t="s">
        <v>0</v>
      </c>
      <c r="R38" s="46" t="s">
        <v>1</v>
      </c>
      <c r="S38" s="46" t="s">
        <v>3</v>
      </c>
    </row>
    <row r="39" spans="1:19" x14ac:dyDescent="0.25">
      <c r="B39" s="24" t="s">
        <v>121</v>
      </c>
      <c r="C39" s="24">
        <v>448224.2</v>
      </c>
      <c r="D39" s="24">
        <v>609535.69999999995</v>
      </c>
      <c r="E39" s="25"/>
      <c r="F39" s="25"/>
      <c r="G39" s="25"/>
      <c r="H39" s="25">
        <v>245676.27999999997</v>
      </c>
      <c r="I39" s="25">
        <v>346914.04</v>
      </c>
      <c r="J39" s="25">
        <v>465024.75999999995</v>
      </c>
      <c r="K39" s="45">
        <f>C39+E39+H39</f>
        <v>693900.48</v>
      </c>
      <c r="L39" s="45">
        <f>C39+F39+I39</f>
        <v>795138.24</v>
      </c>
      <c r="M39" s="45">
        <f>C39+G39+J39</f>
        <v>913248.96</v>
      </c>
      <c r="N39" s="25"/>
      <c r="O39" s="25"/>
      <c r="P39" s="25"/>
      <c r="Q39" s="46">
        <f>K39+N39</f>
        <v>693900.48</v>
      </c>
      <c r="R39" s="46">
        <f>L39+O39</f>
        <v>795138.24</v>
      </c>
      <c r="S39" s="46">
        <f>M39+P39</f>
        <v>913248.96</v>
      </c>
    </row>
    <row r="40" spans="1:19" x14ac:dyDescent="0.25">
      <c r="B40" s="24"/>
      <c r="C40" s="24"/>
      <c r="D40" s="24"/>
      <c r="E40" s="25"/>
      <c r="F40" s="25"/>
      <c r="G40" s="25"/>
      <c r="H40" s="25"/>
      <c r="I40" s="25"/>
      <c r="J40" s="25"/>
      <c r="K40" s="67">
        <f t="shared" ref="K40:K42" si="0">C40+E40+H40</f>
        <v>0</v>
      </c>
      <c r="L40" s="67">
        <f t="shared" ref="L40:L42" si="1">C40+F40+I40</f>
        <v>0</v>
      </c>
      <c r="M40" s="67">
        <f t="shared" ref="M40:M42" si="2">C40+G40+J40</f>
        <v>0</v>
      </c>
      <c r="N40" s="25"/>
      <c r="O40" s="25"/>
      <c r="P40" s="25"/>
      <c r="Q40" s="46">
        <f t="shared" ref="Q40:S42" si="3">K40+N40</f>
        <v>0</v>
      </c>
      <c r="R40" s="46">
        <f t="shared" si="3"/>
        <v>0</v>
      </c>
      <c r="S40" s="46">
        <f t="shared" si="3"/>
        <v>0</v>
      </c>
    </row>
    <row r="41" spans="1:19" x14ac:dyDescent="0.25">
      <c r="B41" s="24"/>
      <c r="C41" s="24"/>
      <c r="D41" s="24"/>
      <c r="E41" s="25"/>
      <c r="F41" s="25"/>
      <c r="G41" s="25"/>
      <c r="H41" s="25"/>
      <c r="I41" s="25"/>
      <c r="J41" s="25"/>
      <c r="K41" s="67">
        <f t="shared" si="0"/>
        <v>0</v>
      </c>
      <c r="L41" s="67">
        <f t="shared" si="1"/>
        <v>0</v>
      </c>
      <c r="M41" s="67">
        <f t="shared" si="2"/>
        <v>0</v>
      </c>
      <c r="N41" s="25"/>
      <c r="O41" s="25"/>
      <c r="P41" s="25"/>
      <c r="Q41" s="46">
        <f t="shared" si="3"/>
        <v>0</v>
      </c>
      <c r="R41" s="46">
        <f t="shared" si="3"/>
        <v>0</v>
      </c>
      <c r="S41" s="46">
        <f t="shared" si="3"/>
        <v>0</v>
      </c>
    </row>
    <row r="42" spans="1:19" x14ac:dyDescent="0.25">
      <c r="B42" s="24"/>
      <c r="C42" s="24"/>
      <c r="D42" s="24"/>
      <c r="E42" s="25"/>
      <c r="F42" s="25"/>
      <c r="G42" s="25"/>
      <c r="H42" s="25"/>
      <c r="I42" s="25"/>
      <c r="J42" s="25"/>
      <c r="K42" s="67">
        <f t="shared" si="0"/>
        <v>0</v>
      </c>
      <c r="L42" s="67">
        <f t="shared" si="1"/>
        <v>0</v>
      </c>
      <c r="M42" s="67">
        <f t="shared" si="2"/>
        <v>0</v>
      </c>
      <c r="N42" s="25"/>
      <c r="O42" s="25"/>
      <c r="P42" s="25"/>
      <c r="Q42" s="46">
        <f t="shared" si="3"/>
        <v>0</v>
      </c>
      <c r="R42" s="46">
        <f t="shared" si="3"/>
        <v>0</v>
      </c>
      <c r="S42" s="46">
        <f t="shared" si="3"/>
        <v>0</v>
      </c>
    </row>
    <row r="43" spans="1:19" ht="28.5" x14ac:dyDescent="0.25">
      <c r="B43" s="17" t="s">
        <v>105</v>
      </c>
      <c r="C43" s="24">
        <v>448224.2</v>
      </c>
      <c r="D43" s="24">
        <v>609535.69999999995</v>
      </c>
      <c r="E43" s="45">
        <f>SUM(E39:E42)</f>
        <v>0</v>
      </c>
      <c r="F43" s="45">
        <f t="shared" ref="F43:J43" si="4">SUM(F39:F42)</f>
        <v>0</v>
      </c>
      <c r="G43" s="45">
        <f t="shared" si="4"/>
        <v>0</v>
      </c>
      <c r="H43" s="45">
        <f t="shared" si="4"/>
        <v>245676.27999999997</v>
      </c>
      <c r="I43" s="45">
        <f t="shared" si="4"/>
        <v>346914.04</v>
      </c>
      <c r="J43" s="45">
        <f t="shared" si="4"/>
        <v>465024.75999999995</v>
      </c>
      <c r="K43" s="45">
        <f>C43+E43+H43</f>
        <v>693900.48</v>
      </c>
      <c r="L43" s="45">
        <f>C43+F43+I43</f>
        <v>795138.24</v>
      </c>
      <c r="M43" s="45">
        <f>C43+G43+J43</f>
        <v>913248.96</v>
      </c>
      <c r="N43" s="47" t="s">
        <v>2</v>
      </c>
      <c r="O43" s="47" t="s">
        <v>2</v>
      </c>
      <c r="P43" s="47" t="s">
        <v>2</v>
      </c>
      <c r="Q43" s="46" t="s">
        <v>2</v>
      </c>
      <c r="R43" s="46" t="s">
        <v>2</v>
      </c>
      <c r="S43" s="46" t="s">
        <v>2</v>
      </c>
    </row>
    <row r="44" spans="1:19" ht="28.5" x14ac:dyDescent="0.25">
      <c r="B44" s="17" t="s">
        <v>106</v>
      </c>
      <c r="C44" s="24"/>
      <c r="D44" s="24"/>
      <c r="E44" s="45" t="s">
        <v>40</v>
      </c>
      <c r="F44" s="45" t="s">
        <v>40</v>
      </c>
      <c r="G44" s="45" t="s">
        <v>40</v>
      </c>
      <c r="H44" s="45" t="s">
        <v>40</v>
      </c>
      <c r="I44" s="45" t="s">
        <v>40</v>
      </c>
      <c r="J44" s="45" t="s">
        <v>40</v>
      </c>
      <c r="K44" s="45">
        <f>C44</f>
        <v>0</v>
      </c>
      <c r="L44" s="45">
        <f>C44</f>
        <v>0</v>
      </c>
      <c r="M44" s="45">
        <f>C44</f>
        <v>0</v>
      </c>
      <c r="N44" s="47" t="s">
        <v>2</v>
      </c>
      <c r="O44" s="47" t="s">
        <v>2</v>
      </c>
      <c r="P44" s="47" t="s">
        <v>2</v>
      </c>
      <c r="Q44" s="46" t="s">
        <v>2</v>
      </c>
      <c r="R44" s="46" t="s">
        <v>2</v>
      </c>
      <c r="S44" s="46" t="s">
        <v>2</v>
      </c>
    </row>
    <row r="45" spans="1:19" x14ac:dyDescent="0.25">
      <c r="B45" s="17" t="s">
        <v>107</v>
      </c>
      <c r="C45" s="45">
        <f>SUM(C39:C42)</f>
        <v>448224.2</v>
      </c>
      <c r="D45" s="45">
        <f>SUM(D39:D42)</f>
        <v>609535.69999999995</v>
      </c>
      <c r="E45" s="45">
        <f>E43</f>
        <v>0</v>
      </c>
      <c r="F45" s="45">
        <f t="shared" ref="F45:J45" si="5">F43</f>
        <v>0</v>
      </c>
      <c r="G45" s="45">
        <f t="shared" si="5"/>
        <v>0</v>
      </c>
      <c r="H45" s="45">
        <f t="shared" si="5"/>
        <v>245676.27999999997</v>
      </c>
      <c r="I45" s="45">
        <f t="shared" si="5"/>
        <v>346914.04</v>
      </c>
      <c r="J45" s="45">
        <f t="shared" si="5"/>
        <v>465024.75999999995</v>
      </c>
      <c r="K45" s="47">
        <f>K43+K44</f>
        <v>693900.48</v>
      </c>
      <c r="L45" s="47">
        <f t="shared" ref="L45:M45" si="6">L43+L44</f>
        <v>795138.24</v>
      </c>
      <c r="M45" s="47">
        <f t="shared" si="6"/>
        <v>913248.96</v>
      </c>
      <c r="N45" s="47">
        <f>SUM(N39:N42)</f>
        <v>0</v>
      </c>
      <c r="O45" s="47">
        <f t="shared" ref="O45:P45" si="7">SUM(O39:O42)</f>
        <v>0</v>
      </c>
      <c r="P45" s="47">
        <f t="shared" si="7"/>
        <v>0</v>
      </c>
      <c r="Q45" s="46">
        <f>K45+N45</f>
        <v>693900.48</v>
      </c>
      <c r="R45" s="46">
        <f>L45+O45</f>
        <v>795138.24</v>
      </c>
      <c r="S45" s="46">
        <f>M45+P45</f>
        <v>913248.96</v>
      </c>
    </row>
  </sheetData>
  <mergeCells count="13">
    <mergeCell ref="K17:K18"/>
    <mergeCell ref="B17:B18"/>
    <mergeCell ref="C17:C18"/>
    <mergeCell ref="D17:D18"/>
    <mergeCell ref="E17:E18"/>
    <mergeCell ref="F17:J17"/>
    <mergeCell ref="Q37:S37"/>
    <mergeCell ref="B33:E33"/>
    <mergeCell ref="B37:B38"/>
    <mergeCell ref="E37:G37"/>
    <mergeCell ref="H37:J37"/>
    <mergeCell ref="K37:M37"/>
    <mergeCell ref="N37:P37"/>
  </mergeCells>
  <dataValidations count="4">
    <dataValidation showInputMessage="1" showErrorMessage="1" sqref="E22:E23 E19"/>
    <dataValidation type="list" allowBlank="1" showInputMessage="1" showErrorMessage="1" sqref="D19:D23">
      <formula1>$V$2:$V$3</formula1>
    </dataValidation>
    <dataValidation type="list" allowBlank="1" showInputMessage="1" showErrorMessage="1" sqref="B13">
      <formula1>$U$2:$U$4</formula1>
    </dataValidation>
    <dataValidation type="whole" operator="lessThan" allowBlank="1" showInputMessage="1" showErrorMessage="1" sqref="N39:P42">
      <formula1>0</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85725</xdr:colOff>
                    <xdr:row>29</xdr:row>
                    <xdr:rowOff>0</xdr:rowOff>
                  </from>
                  <to>
                    <xdr:col>2</xdr:col>
                    <xdr:colOff>1171575</xdr:colOff>
                    <xdr:row>30</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85725</xdr:colOff>
                    <xdr:row>26</xdr:row>
                    <xdr:rowOff>171450</xdr:rowOff>
                  </from>
                  <to>
                    <xdr:col>3</xdr:col>
                    <xdr:colOff>266700</xdr:colOff>
                    <xdr:row>28</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85725</xdr:colOff>
                    <xdr:row>28</xdr:row>
                    <xdr:rowOff>28575</xdr:rowOff>
                  </from>
                  <to>
                    <xdr:col>3</xdr:col>
                    <xdr:colOff>266700</xdr:colOff>
                    <xdr:row>29</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95250</xdr:colOff>
                    <xdr:row>30</xdr:row>
                    <xdr:rowOff>9525</xdr:rowOff>
                  </from>
                  <to>
                    <xdr:col>2</xdr:col>
                    <xdr:colOff>571500</xdr:colOff>
                    <xdr:row>31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A16" zoomScaleNormal="100" workbookViewId="0">
      <selection activeCell="D48" sqref="D48"/>
    </sheetView>
  </sheetViews>
  <sheetFormatPr defaultRowHeight="15" x14ac:dyDescent="0.25"/>
  <cols>
    <col min="1" max="1" width="6" customWidth="1"/>
    <col min="2" max="2" width="33.140625" customWidth="1"/>
    <col min="3" max="3" width="24.855468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28515625" bestFit="1" customWidth="1"/>
    <col min="12" max="12" width="5.5703125" customWidth="1"/>
    <col min="13" max="13" width="5.85546875" bestFit="1" customWidth="1"/>
    <col min="14" max="14" width="9.5703125" customWidth="1"/>
    <col min="15" max="15" width="8.140625" customWidth="1"/>
    <col min="16" max="16" width="8" customWidth="1"/>
    <col min="21" max="23" width="0" hidden="1" customWidth="1"/>
  </cols>
  <sheetData>
    <row r="1" spans="1:23" ht="15.75" x14ac:dyDescent="0.25">
      <c r="A1" s="1" t="s">
        <v>39</v>
      </c>
      <c r="C1" s="1"/>
      <c r="D1" s="1"/>
      <c r="E1" s="1"/>
      <c r="F1" s="1"/>
      <c r="G1" s="1"/>
      <c r="H1" s="1"/>
      <c r="I1" s="1"/>
      <c r="J1" s="1"/>
      <c r="U1" s="4" t="s">
        <v>14</v>
      </c>
      <c r="V1" s="4" t="s">
        <v>15</v>
      </c>
      <c r="W1" s="4" t="s">
        <v>16</v>
      </c>
    </row>
    <row r="2" spans="1:23" x14ac:dyDescent="0.25">
      <c r="A2" s="5"/>
      <c r="C2" s="5"/>
      <c r="D2" s="5"/>
      <c r="E2" s="5"/>
      <c r="F2" s="5"/>
      <c r="G2" s="5"/>
      <c r="H2" s="5"/>
      <c r="I2" s="5"/>
      <c r="J2" s="5"/>
      <c r="U2" s="4" t="s">
        <v>17</v>
      </c>
      <c r="V2" s="4" t="s">
        <v>18</v>
      </c>
      <c r="W2" s="4"/>
    </row>
    <row r="3" spans="1:23" ht="15.75" customHeight="1" x14ac:dyDescent="0.25">
      <c r="A3" s="6" t="s">
        <v>19</v>
      </c>
      <c r="C3" s="7"/>
      <c r="D3" s="7"/>
      <c r="E3" s="7"/>
      <c r="F3" s="7"/>
      <c r="G3" s="5"/>
      <c r="H3" s="5"/>
      <c r="I3" s="5"/>
      <c r="J3" s="5"/>
      <c r="U3" s="4" t="s">
        <v>20</v>
      </c>
      <c r="V3" s="4" t="s">
        <v>21</v>
      </c>
      <c r="W3" s="4"/>
    </row>
    <row r="4" spans="1:23" ht="15.75" customHeight="1" x14ac:dyDescent="0.3">
      <c r="B4" s="8"/>
      <c r="C4" s="8"/>
      <c r="D4" s="8"/>
      <c r="E4" s="8"/>
      <c r="F4" s="8"/>
      <c r="G4" s="2"/>
      <c r="H4" s="2"/>
      <c r="I4" s="2"/>
      <c r="J4" s="2"/>
      <c r="U4" s="4" t="s">
        <v>22</v>
      </c>
      <c r="V4" s="4"/>
    </row>
    <row r="5" spans="1:23" ht="18.75" customHeight="1" x14ac:dyDescent="0.25">
      <c r="B5" s="30" t="s">
        <v>47</v>
      </c>
      <c r="C5" s="22">
        <v>1093</v>
      </c>
      <c r="E5" s="30" t="s">
        <v>51</v>
      </c>
      <c r="F5" s="22"/>
      <c r="H5" s="2"/>
      <c r="I5" s="2"/>
      <c r="J5" s="2"/>
    </row>
    <row r="6" spans="1:23" ht="19.5" customHeight="1" x14ac:dyDescent="0.25">
      <c r="B6" s="30" t="s">
        <v>48</v>
      </c>
      <c r="C6" s="22" t="s">
        <v>191</v>
      </c>
      <c r="E6" s="30" t="s">
        <v>52</v>
      </c>
      <c r="F6" s="22" t="s">
        <v>177</v>
      </c>
      <c r="H6" s="2"/>
      <c r="I6" s="2"/>
      <c r="J6" s="2"/>
    </row>
    <row r="7" spans="1:23" ht="18" customHeight="1" x14ac:dyDescent="0.25">
      <c r="B7" s="30" t="s">
        <v>49</v>
      </c>
      <c r="C7" s="22">
        <v>11002</v>
      </c>
      <c r="H7" s="2"/>
      <c r="I7" s="2"/>
      <c r="J7" s="2"/>
    </row>
    <row r="8" spans="1:23" ht="60" customHeight="1" x14ac:dyDescent="0.25">
      <c r="B8" s="30" t="s">
        <v>50</v>
      </c>
      <c r="C8" s="80" t="s">
        <v>197</v>
      </c>
      <c r="H8" s="2"/>
      <c r="I8" s="2"/>
      <c r="J8" s="2"/>
    </row>
    <row r="9" spans="1:23" ht="17.25" x14ac:dyDescent="0.25">
      <c r="B9" s="5"/>
      <c r="C9" s="5"/>
      <c r="D9" s="5"/>
      <c r="E9" s="5"/>
      <c r="F9" s="2"/>
      <c r="G9" s="2"/>
      <c r="H9" s="2"/>
      <c r="I9" s="2"/>
      <c r="J9" s="2"/>
    </row>
    <row r="10" spans="1:23" ht="15.75" customHeight="1" x14ac:dyDescent="0.25">
      <c r="A10" s="6" t="s">
        <v>23</v>
      </c>
      <c r="C10" s="2"/>
      <c r="D10" s="2"/>
      <c r="E10" s="2"/>
      <c r="F10" s="2"/>
      <c r="G10" s="2"/>
      <c r="H10" s="2"/>
      <c r="I10" s="2"/>
      <c r="J10" s="2"/>
    </row>
    <row r="11" spans="1:23" ht="17.25" x14ac:dyDescent="0.25">
      <c r="B11" s="2"/>
      <c r="C11" s="2"/>
      <c r="D11" s="2"/>
      <c r="E11" s="2"/>
      <c r="F11" s="2"/>
      <c r="G11" s="2"/>
      <c r="H11" s="2"/>
      <c r="I11" s="2"/>
      <c r="J11" s="2"/>
    </row>
    <row r="12" spans="1:23" ht="55.5" x14ac:dyDescent="0.25">
      <c r="B12" s="9" t="s">
        <v>53</v>
      </c>
      <c r="C12" s="37" t="s">
        <v>54</v>
      </c>
      <c r="D12" s="37" t="s">
        <v>55</v>
      </c>
      <c r="E12" s="37" t="s">
        <v>56</v>
      </c>
      <c r="F12" s="2"/>
      <c r="G12" s="2"/>
      <c r="H12" s="2"/>
      <c r="I12" s="2"/>
      <c r="J12" s="2"/>
    </row>
    <row r="13" spans="1:23" ht="54.75" x14ac:dyDescent="0.3">
      <c r="B13" s="23" t="s">
        <v>17</v>
      </c>
      <c r="C13" s="85" t="s">
        <v>196</v>
      </c>
      <c r="D13" s="92" t="s">
        <v>198</v>
      </c>
      <c r="E13" s="92" t="s">
        <v>199</v>
      </c>
      <c r="F13" s="8"/>
      <c r="G13" s="2"/>
      <c r="H13" s="2"/>
      <c r="I13" s="2"/>
      <c r="J13" s="8"/>
    </row>
    <row r="14" spans="1:23" ht="17.25" x14ac:dyDescent="0.3">
      <c r="B14" s="10"/>
      <c r="C14" s="10"/>
      <c r="D14" s="10"/>
      <c r="E14" s="10"/>
      <c r="F14" s="2"/>
      <c r="G14" s="2"/>
      <c r="H14" s="2"/>
      <c r="I14" s="2"/>
      <c r="J14" s="8"/>
    </row>
    <row r="15" spans="1:23" ht="17.25" x14ac:dyDescent="0.3">
      <c r="A15" s="6" t="s">
        <v>24</v>
      </c>
      <c r="C15" s="2"/>
      <c r="D15" s="2"/>
      <c r="E15" s="2"/>
      <c r="F15" s="2"/>
      <c r="G15" s="2"/>
      <c r="H15" s="2"/>
      <c r="I15" s="2"/>
      <c r="J15" s="8"/>
    </row>
    <row r="16" spans="1:23" ht="17.25" x14ac:dyDescent="0.3">
      <c r="B16" s="10"/>
      <c r="C16" s="2"/>
      <c r="D16" s="2"/>
      <c r="E16" s="2"/>
      <c r="F16" s="2"/>
      <c r="G16" s="2"/>
      <c r="H16" s="2"/>
      <c r="I16" s="2"/>
      <c r="J16" s="8"/>
    </row>
    <row r="17" spans="1:11" ht="15" customHeight="1" x14ac:dyDescent="0.25">
      <c r="B17" s="125" t="s">
        <v>57</v>
      </c>
      <c r="C17" s="125" t="s">
        <v>58</v>
      </c>
      <c r="D17" s="125" t="s">
        <v>59</v>
      </c>
      <c r="E17" s="125" t="s">
        <v>60</v>
      </c>
      <c r="F17" s="124" t="s">
        <v>61</v>
      </c>
      <c r="G17" s="124"/>
      <c r="H17" s="124"/>
      <c r="I17" s="124"/>
      <c r="J17" s="124"/>
      <c r="K17" s="124" t="s">
        <v>62</v>
      </c>
    </row>
    <row r="18" spans="1:11" ht="27" x14ac:dyDescent="0.25">
      <c r="B18" s="125"/>
      <c r="C18" s="125"/>
      <c r="D18" s="125"/>
      <c r="E18" s="125"/>
      <c r="F18" s="50" t="s">
        <v>25</v>
      </c>
      <c r="G18" s="50" t="s">
        <v>26</v>
      </c>
      <c r="H18" s="50" t="s">
        <v>0</v>
      </c>
      <c r="I18" s="50" t="s">
        <v>1</v>
      </c>
      <c r="J18" s="50" t="s">
        <v>3</v>
      </c>
      <c r="K18" s="124"/>
    </row>
    <row r="19" spans="1:11" ht="15" customHeight="1" x14ac:dyDescent="0.25">
      <c r="B19" s="23" t="s">
        <v>200</v>
      </c>
      <c r="C19" s="23" t="s">
        <v>152</v>
      </c>
      <c r="D19" s="23" t="s">
        <v>18</v>
      </c>
      <c r="E19" s="92" t="s">
        <v>199</v>
      </c>
      <c r="F19" s="23">
        <v>68000</v>
      </c>
      <c r="G19" s="23">
        <v>75000</v>
      </c>
      <c r="H19" s="23">
        <v>75000</v>
      </c>
      <c r="I19" s="23">
        <v>7500</v>
      </c>
      <c r="J19" s="23">
        <v>75000</v>
      </c>
      <c r="K19" s="23"/>
    </row>
    <row r="20" spans="1:11" x14ac:dyDescent="0.25">
      <c r="B20" s="23" t="s">
        <v>308</v>
      </c>
      <c r="C20" s="23" t="s">
        <v>188</v>
      </c>
      <c r="D20" s="23" t="s">
        <v>21</v>
      </c>
      <c r="E20" s="23" t="s">
        <v>188</v>
      </c>
      <c r="F20" s="23"/>
      <c r="G20" s="23"/>
      <c r="H20" s="23"/>
      <c r="I20" s="23"/>
      <c r="J20" s="23"/>
      <c r="K20" s="23"/>
    </row>
    <row r="21" spans="1:11" x14ac:dyDescent="0.25">
      <c r="B21" s="23"/>
      <c r="C21" s="23"/>
      <c r="D21" s="23"/>
      <c r="E21" s="23"/>
      <c r="F21" s="23"/>
      <c r="G21" s="23"/>
      <c r="H21" s="23"/>
      <c r="I21" s="23"/>
      <c r="J21" s="23"/>
      <c r="K21" s="23"/>
    </row>
    <row r="22" spans="1:11" x14ac:dyDescent="0.25">
      <c r="B22" s="23"/>
      <c r="C22" s="23"/>
      <c r="D22" s="23"/>
      <c r="E22" s="23"/>
      <c r="F22" s="23"/>
      <c r="G22" s="23"/>
      <c r="H22" s="23"/>
      <c r="I22" s="23"/>
      <c r="J22" s="23"/>
      <c r="K22" s="23"/>
    </row>
    <row r="23" spans="1:11" ht="17.25" x14ac:dyDescent="0.25">
      <c r="B23" s="2"/>
      <c r="C23" s="2"/>
      <c r="D23" s="2"/>
      <c r="E23" s="2"/>
      <c r="F23" s="2"/>
      <c r="G23" s="2"/>
      <c r="H23" s="2"/>
      <c r="I23" s="2"/>
      <c r="J23" s="2"/>
    </row>
    <row r="24" spans="1:11" ht="15.75" x14ac:dyDescent="0.25">
      <c r="A24" s="11" t="s">
        <v>27</v>
      </c>
      <c r="C24" s="12"/>
      <c r="D24" s="12"/>
      <c r="E24" s="12"/>
      <c r="F24" s="12"/>
      <c r="G24" s="12"/>
      <c r="H24" s="12"/>
      <c r="I24" s="12"/>
      <c r="J24" s="12"/>
    </row>
    <row r="25" spans="1:11" x14ac:dyDescent="0.25">
      <c r="A25" s="13"/>
      <c r="C25" s="14"/>
      <c r="D25" s="14"/>
      <c r="E25" s="14"/>
      <c r="F25" s="14"/>
      <c r="G25" s="14"/>
      <c r="H25" s="14"/>
      <c r="I25" s="14"/>
      <c r="J25" s="14"/>
    </row>
    <row r="26" spans="1:11" x14ac:dyDescent="0.25">
      <c r="A26" s="15" t="s">
        <v>28</v>
      </c>
      <c r="C26" s="16"/>
      <c r="D26" s="16"/>
      <c r="E26" s="12"/>
      <c r="F26" s="12"/>
      <c r="G26" s="12"/>
      <c r="H26" s="12"/>
      <c r="I26" s="12"/>
      <c r="J26" s="12"/>
    </row>
    <row r="27" spans="1:11" x14ac:dyDescent="0.25">
      <c r="B27" s="16"/>
      <c r="C27" s="16"/>
      <c r="D27" s="16"/>
      <c r="E27" s="12"/>
      <c r="F27" s="12"/>
      <c r="G27" s="12"/>
      <c r="H27" s="12"/>
      <c r="I27" s="12"/>
      <c r="J27" s="12"/>
    </row>
    <row r="28" spans="1:11" x14ac:dyDescent="0.25">
      <c r="B28" s="16"/>
      <c r="C28" s="16"/>
      <c r="D28" s="16"/>
      <c r="E28" s="12"/>
      <c r="F28" s="12"/>
      <c r="G28" s="12"/>
      <c r="H28" s="12"/>
      <c r="I28" s="12"/>
      <c r="J28" s="12"/>
    </row>
    <row r="29" spans="1:11" x14ac:dyDescent="0.25">
      <c r="B29" s="16"/>
      <c r="C29" s="16"/>
      <c r="D29" s="16"/>
      <c r="E29" s="12"/>
      <c r="F29" s="12"/>
      <c r="G29" s="12"/>
      <c r="H29" s="12"/>
      <c r="I29" s="12"/>
      <c r="J29" s="12"/>
    </row>
    <row r="30" spans="1:11" x14ac:dyDescent="0.25">
      <c r="B30" s="16"/>
      <c r="C30" s="16"/>
      <c r="D30" s="16"/>
      <c r="E30" s="12"/>
      <c r="F30" s="12"/>
      <c r="G30" s="12"/>
      <c r="H30" s="12"/>
      <c r="I30" s="12"/>
      <c r="J30" s="12"/>
    </row>
    <row r="31" spans="1:11" x14ac:dyDescent="0.25">
      <c r="A31" s="15" t="s">
        <v>29</v>
      </c>
      <c r="E31" s="12"/>
      <c r="F31" s="12"/>
      <c r="G31" s="12">
        <f>+G19-F19</f>
        <v>7000</v>
      </c>
      <c r="H31" s="12"/>
      <c r="I31" s="12"/>
      <c r="J31" s="12"/>
    </row>
    <row r="32" spans="1:11" ht="62.25" customHeight="1" x14ac:dyDescent="0.25">
      <c r="B32" s="120"/>
      <c r="C32" s="121"/>
      <c r="D32" s="121"/>
      <c r="E32" s="122"/>
      <c r="F32" s="12"/>
      <c r="G32" s="12"/>
      <c r="H32" s="12"/>
      <c r="I32" s="12"/>
      <c r="J32" s="12"/>
    </row>
    <row r="33" spans="1:19" ht="17.25" x14ac:dyDescent="0.25">
      <c r="B33" s="2"/>
      <c r="C33" s="2"/>
      <c r="D33" s="2"/>
      <c r="E33" s="12"/>
      <c r="F33" s="12"/>
      <c r="G33" s="12"/>
      <c r="H33" s="12"/>
      <c r="I33" s="12"/>
      <c r="J33" s="12"/>
    </row>
    <row r="34" spans="1:19" x14ac:dyDescent="0.25">
      <c r="A34" s="6" t="s">
        <v>30</v>
      </c>
    </row>
    <row r="36" spans="1:19" ht="54.75" customHeight="1" x14ac:dyDescent="0.25">
      <c r="B36" s="123" t="s">
        <v>63</v>
      </c>
      <c r="C36" s="52" t="s">
        <v>64</v>
      </c>
      <c r="D36" s="52" t="s">
        <v>65</v>
      </c>
      <c r="E36" s="114" t="s">
        <v>66</v>
      </c>
      <c r="F36" s="114"/>
      <c r="G36" s="114"/>
      <c r="H36" s="114" t="s">
        <v>67</v>
      </c>
      <c r="I36" s="114"/>
      <c r="J36" s="114"/>
      <c r="K36" s="114" t="s">
        <v>68</v>
      </c>
      <c r="L36" s="114"/>
      <c r="M36" s="114"/>
      <c r="N36" s="114" t="s">
        <v>69</v>
      </c>
      <c r="O36" s="114"/>
      <c r="P36" s="114"/>
      <c r="Q36" s="119" t="s">
        <v>70</v>
      </c>
      <c r="R36" s="119"/>
      <c r="S36" s="119"/>
    </row>
    <row r="37" spans="1:19" ht="27" x14ac:dyDescent="0.25">
      <c r="B37" s="123"/>
      <c r="C37" s="52" t="s">
        <v>9</v>
      </c>
      <c r="D37" s="52" t="s">
        <v>10</v>
      </c>
      <c r="E37" s="49" t="s">
        <v>0</v>
      </c>
      <c r="F37" s="49" t="s">
        <v>1</v>
      </c>
      <c r="G37" s="49" t="s">
        <v>3</v>
      </c>
      <c r="H37" s="49" t="s">
        <v>0</v>
      </c>
      <c r="I37" s="49" t="s">
        <v>1</v>
      </c>
      <c r="J37" s="49" t="s">
        <v>3</v>
      </c>
      <c r="K37" s="49" t="s">
        <v>13</v>
      </c>
      <c r="L37" s="49" t="s">
        <v>12</v>
      </c>
      <c r="M37" s="49" t="s">
        <v>11</v>
      </c>
      <c r="N37" s="49" t="s">
        <v>13</v>
      </c>
      <c r="O37" s="49" t="s">
        <v>12</v>
      </c>
      <c r="P37" s="49" t="s">
        <v>11</v>
      </c>
      <c r="Q37" s="51" t="s">
        <v>0</v>
      </c>
      <c r="R37" s="51" t="s">
        <v>1</v>
      </c>
      <c r="S37" s="51" t="s">
        <v>3</v>
      </c>
    </row>
    <row r="38" spans="1:19" x14ac:dyDescent="0.25">
      <c r="B38" s="24" t="s">
        <v>121</v>
      </c>
      <c r="C38" s="24">
        <v>61902</v>
      </c>
      <c r="D38" s="24">
        <v>75000</v>
      </c>
      <c r="E38" s="25">
        <v>13098</v>
      </c>
      <c r="F38" s="25">
        <v>13098</v>
      </c>
      <c r="G38" s="25">
        <v>13098</v>
      </c>
      <c r="H38" s="25"/>
      <c r="I38" s="25"/>
      <c r="J38" s="25"/>
      <c r="K38" s="49">
        <f>C38+E38+H38</f>
        <v>75000</v>
      </c>
      <c r="L38" s="49">
        <f>C38+F38+I38</f>
        <v>75000</v>
      </c>
      <c r="M38" s="49">
        <f>C38+G38+J38</f>
        <v>75000</v>
      </c>
      <c r="N38" s="25"/>
      <c r="O38" s="25"/>
      <c r="P38" s="25"/>
      <c r="Q38" s="51">
        <f>K38+N38</f>
        <v>75000</v>
      </c>
      <c r="R38" s="51">
        <f>L38+O38</f>
        <v>75000</v>
      </c>
      <c r="S38" s="51">
        <f>M38+P38</f>
        <v>75000</v>
      </c>
    </row>
    <row r="39" spans="1:19" x14ac:dyDescent="0.25">
      <c r="B39" s="24"/>
      <c r="C39" s="24"/>
      <c r="D39" s="24"/>
      <c r="E39" s="25"/>
      <c r="F39" s="25"/>
      <c r="G39" s="25"/>
      <c r="H39" s="25"/>
      <c r="I39" s="25"/>
      <c r="J39" s="25"/>
      <c r="K39" s="67">
        <f t="shared" ref="K39:K41" si="0">C39+E39+H39</f>
        <v>0</v>
      </c>
      <c r="L39" s="67">
        <f t="shared" ref="L39:L41" si="1">C39+F39+I39</f>
        <v>0</v>
      </c>
      <c r="M39" s="67">
        <f t="shared" ref="M39:M41" si="2">C39+G39+J39</f>
        <v>0</v>
      </c>
      <c r="N39" s="25"/>
      <c r="O39" s="25"/>
      <c r="P39" s="25"/>
      <c r="Q39" s="51">
        <f t="shared" ref="Q39:S41" si="3">K39+N39</f>
        <v>0</v>
      </c>
      <c r="R39" s="51">
        <f t="shared" si="3"/>
        <v>0</v>
      </c>
      <c r="S39" s="51">
        <f t="shared" si="3"/>
        <v>0</v>
      </c>
    </row>
    <row r="40" spans="1:19" x14ac:dyDescent="0.25">
      <c r="B40" s="24"/>
      <c r="C40" s="24"/>
      <c r="D40" s="24"/>
      <c r="E40" s="25"/>
      <c r="F40" s="25"/>
      <c r="G40" s="25"/>
      <c r="H40" s="25"/>
      <c r="I40" s="25"/>
      <c r="J40" s="25"/>
      <c r="K40" s="67">
        <f t="shared" si="0"/>
        <v>0</v>
      </c>
      <c r="L40" s="67">
        <f t="shared" si="1"/>
        <v>0</v>
      </c>
      <c r="M40" s="67">
        <f t="shared" si="2"/>
        <v>0</v>
      </c>
      <c r="N40" s="25"/>
      <c r="O40" s="25"/>
      <c r="P40" s="25"/>
      <c r="Q40" s="51">
        <f t="shared" si="3"/>
        <v>0</v>
      </c>
      <c r="R40" s="51">
        <f t="shared" si="3"/>
        <v>0</v>
      </c>
      <c r="S40" s="51">
        <f t="shared" si="3"/>
        <v>0</v>
      </c>
    </row>
    <row r="41" spans="1:19" x14ac:dyDescent="0.25">
      <c r="B41" s="24"/>
      <c r="C41" s="24"/>
      <c r="D41" s="24"/>
      <c r="E41" s="25"/>
      <c r="F41" s="25"/>
      <c r="G41" s="25"/>
      <c r="H41" s="25"/>
      <c r="I41" s="25"/>
      <c r="J41" s="25"/>
      <c r="K41" s="67">
        <f t="shared" si="0"/>
        <v>0</v>
      </c>
      <c r="L41" s="67">
        <f t="shared" si="1"/>
        <v>0</v>
      </c>
      <c r="M41" s="67">
        <f t="shared" si="2"/>
        <v>0</v>
      </c>
      <c r="N41" s="25"/>
      <c r="O41" s="25"/>
      <c r="P41" s="25"/>
      <c r="Q41" s="51">
        <f t="shared" si="3"/>
        <v>0</v>
      </c>
      <c r="R41" s="51">
        <f t="shared" si="3"/>
        <v>0</v>
      </c>
      <c r="S41" s="51">
        <f t="shared" si="3"/>
        <v>0</v>
      </c>
    </row>
    <row r="42" spans="1:19" ht="28.5" x14ac:dyDescent="0.25">
      <c r="B42" s="17" t="s">
        <v>105</v>
      </c>
      <c r="C42" s="24">
        <v>61902</v>
      </c>
      <c r="D42" s="24">
        <v>75000</v>
      </c>
      <c r="E42" s="49">
        <f>SUM(E38:E41)</f>
        <v>13098</v>
      </c>
      <c r="F42" s="49">
        <f t="shared" ref="F42:J42" si="4">SUM(F38:F41)</f>
        <v>13098</v>
      </c>
      <c r="G42" s="49">
        <f t="shared" si="4"/>
        <v>13098</v>
      </c>
      <c r="H42" s="49">
        <f t="shared" si="4"/>
        <v>0</v>
      </c>
      <c r="I42" s="49">
        <f t="shared" si="4"/>
        <v>0</v>
      </c>
      <c r="J42" s="49">
        <f t="shared" si="4"/>
        <v>0</v>
      </c>
      <c r="K42" s="49">
        <f>C42+E42+H42</f>
        <v>75000</v>
      </c>
      <c r="L42" s="49">
        <f>C42+F42+I42</f>
        <v>75000</v>
      </c>
      <c r="M42" s="49">
        <f>C42+G42+J42</f>
        <v>75000</v>
      </c>
      <c r="N42" s="52" t="s">
        <v>2</v>
      </c>
      <c r="O42" s="52" t="s">
        <v>2</v>
      </c>
      <c r="P42" s="52" t="s">
        <v>2</v>
      </c>
      <c r="Q42" s="51" t="s">
        <v>2</v>
      </c>
      <c r="R42" s="51" t="s">
        <v>2</v>
      </c>
      <c r="S42" s="51" t="s">
        <v>2</v>
      </c>
    </row>
    <row r="43" spans="1:19" ht="28.5" x14ac:dyDescent="0.25">
      <c r="B43" s="17" t="s">
        <v>106</v>
      </c>
      <c r="C43" s="24"/>
      <c r="D43" s="24"/>
      <c r="E43" s="49" t="s">
        <v>40</v>
      </c>
      <c r="F43" s="49" t="s">
        <v>40</v>
      </c>
      <c r="G43" s="49" t="s">
        <v>40</v>
      </c>
      <c r="H43" s="49" t="s">
        <v>40</v>
      </c>
      <c r="I43" s="49" t="s">
        <v>40</v>
      </c>
      <c r="J43" s="49" t="s">
        <v>40</v>
      </c>
      <c r="K43" s="49">
        <f>C43</f>
        <v>0</v>
      </c>
      <c r="L43" s="49">
        <f>C43</f>
        <v>0</v>
      </c>
      <c r="M43" s="49">
        <f>C43</f>
        <v>0</v>
      </c>
      <c r="N43" s="52" t="s">
        <v>2</v>
      </c>
      <c r="O43" s="52" t="s">
        <v>2</v>
      </c>
      <c r="P43" s="52" t="s">
        <v>2</v>
      </c>
      <c r="Q43" s="51" t="s">
        <v>2</v>
      </c>
      <c r="R43" s="51" t="s">
        <v>2</v>
      </c>
      <c r="S43" s="51" t="s">
        <v>2</v>
      </c>
    </row>
    <row r="44" spans="1:19" x14ac:dyDescent="0.25">
      <c r="B44" s="17" t="s">
        <v>107</v>
      </c>
      <c r="C44" s="49">
        <f>SUM(C38:C41)</f>
        <v>61902</v>
      </c>
      <c r="D44" s="49">
        <f>SUM(D38:D41)</f>
        <v>75000</v>
      </c>
      <c r="E44" s="49">
        <f>E42</f>
        <v>13098</v>
      </c>
      <c r="F44" s="49">
        <f t="shared" ref="F44:J44" si="5">F42</f>
        <v>13098</v>
      </c>
      <c r="G44" s="49">
        <f t="shared" si="5"/>
        <v>13098</v>
      </c>
      <c r="H44" s="49">
        <f t="shared" si="5"/>
        <v>0</v>
      </c>
      <c r="I44" s="49">
        <f t="shared" si="5"/>
        <v>0</v>
      </c>
      <c r="J44" s="49">
        <f t="shared" si="5"/>
        <v>0</v>
      </c>
      <c r="K44" s="52">
        <f>K42+K43</f>
        <v>75000</v>
      </c>
      <c r="L44" s="52">
        <f t="shared" ref="L44:M44" si="6">L42+L43</f>
        <v>75000</v>
      </c>
      <c r="M44" s="52">
        <f t="shared" si="6"/>
        <v>75000</v>
      </c>
      <c r="N44" s="52">
        <f>SUM(N38:N41)</f>
        <v>0</v>
      </c>
      <c r="O44" s="52">
        <f t="shared" ref="O44:P44" si="7">SUM(O38:O41)</f>
        <v>0</v>
      </c>
      <c r="P44" s="52">
        <f t="shared" si="7"/>
        <v>0</v>
      </c>
      <c r="Q44" s="51">
        <f>K44+N44</f>
        <v>75000</v>
      </c>
      <c r="R44" s="51">
        <f>L44+O44</f>
        <v>75000</v>
      </c>
      <c r="S44" s="51">
        <f>M44+P44</f>
        <v>75000</v>
      </c>
    </row>
  </sheetData>
  <mergeCells count="13">
    <mergeCell ref="Q36:S36"/>
    <mergeCell ref="B32:E32"/>
    <mergeCell ref="B36:B37"/>
    <mergeCell ref="E36:G36"/>
    <mergeCell ref="H36:J36"/>
    <mergeCell ref="K36:M36"/>
    <mergeCell ref="N36:P36"/>
    <mergeCell ref="K17:K18"/>
    <mergeCell ref="B17:B18"/>
    <mergeCell ref="C17:C18"/>
    <mergeCell ref="D17:D18"/>
    <mergeCell ref="E17:E18"/>
    <mergeCell ref="F17:J17"/>
  </mergeCells>
  <dataValidations count="4">
    <dataValidation type="whole" operator="lessThan" allowBlank="1" showInputMessage="1" showErrorMessage="1" sqref="N38:P41">
      <formula1>0</formula1>
    </dataValidation>
    <dataValidation showInputMessage="1" showErrorMessage="1" sqref="E20:E22"/>
    <dataValidation type="list" allowBlank="1" showInputMessage="1" showErrorMessage="1" sqref="D19:D22">
      <formula1>$V$2:$V$3</formula1>
    </dataValidation>
    <dataValidation type="list" allowBlank="1" showInputMessage="1" showErrorMessage="1" sqref="B13">
      <formula1>$U$2:$U$4</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xdr:col>
                    <xdr:colOff>85725</xdr:colOff>
                    <xdr:row>25</xdr:row>
                    <xdr:rowOff>171450</xdr:rowOff>
                  </from>
                  <to>
                    <xdr:col>3</xdr:col>
                    <xdr:colOff>266700</xdr:colOff>
                    <xdr:row>27</xdr:row>
                    <xdr:rowOff>28575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xdr:col>
                    <xdr:colOff>85725</xdr:colOff>
                    <xdr:row>27</xdr:row>
                    <xdr:rowOff>28575</xdr:rowOff>
                  </from>
                  <to>
                    <xdr:col>3</xdr:col>
                    <xdr:colOff>266700</xdr:colOff>
                    <xdr:row>28</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vt:i4>
      </vt:variant>
    </vt:vector>
  </HeadingPairs>
  <TitlesOfParts>
    <vt:vector size="33" baseType="lpstr">
      <vt:lpstr>Լրացման պահանջներ</vt:lpstr>
      <vt:lpstr>Հ1 Ձև1 </vt:lpstr>
      <vt:lpstr>Հ1 Ձև 2 (1)</vt:lpstr>
      <vt:lpstr>Հ1 Ձև 2 (2)</vt:lpstr>
      <vt:lpstr>Հ1 Ձև 2 (3)</vt:lpstr>
      <vt:lpstr>Հ1 Ձև 2 (4)</vt:lpstr>
      <vt:lpstr>Հ1 Ձև 2 (5)</vt:lpstr>
      <vt:lpstr>Հ1 Ձև 2 (6)</vt:lpstr>
      <vt:lpstr>Հ1 Ձև 2 (7)</vt:lpstr>
      <vt:lpstr>Հ1 Ձև 2 (8)</vt:lpstr>
      <vt:lpstr>Հ1 Ձև 2 (9)</vt:lpstr>
      <vt:lpstr>Հ1 Ձև 2 (10)</vt:lpstr>
      <vt:lpstr>Հ1 Ձև 2 (11)</vt:lpstr>
      <vt:lpstr>Հ1 Ձև 2 (12)</vt:lpstr>
      <vt:lpstr>Հ1 Ձև 2 (13)</vt:lpstr>
      <vt:lpstr>Հ1 Ձև 2 (14)</vt:lpstr>
      <vt:lpstr>Հ1 Ձև 2 (15)</vt:lpstr>
      <vt:lpstr>Հ1 Ձև 2 (16)</vt:lpstr>
      <vt:lpstr>Հ1 Ձև 2 (17)</vt:lpstr>
      <vt:lpstr>Հ1 Ձև 2 (18)</vt:lpstr>
      <vt:lpstr>Հ1 Ձև 2 (19)</vt:lpstr>
      <vt:lpstr>Հ1 Ձև 2 (20)</vt:lpstr>
      <vt:lpstr>Հ1 Ձև 2 (21)</vt:lpstr>
      <vt:lpstr>Հ1 Ձև 2 (22)</vt:lpstr>
      <vt:lpstr>Հ1 Ձև 2 (23)</vt:lpstr>
      <vt:lpstr>Հ1 Ձև 2 (24)</vt:lpstr>
      <vt:lpstr>Հ1 Ձև 2 (25)</vt:lpstr>
      <vt:lpstr>Հ1 Ձև 2 (26)</vt:lpstr>
      <vt:lpstr>Հ1 Ձև 2 (27)</vt:lpstr>
      <vt:lpstr>Հ1 Ձև 2 (28)</vt:lpstr>
      <vt:lpstr>Հ1 Ձև 2 (29)</vt:lpstr>
      <vt:lpstr>'Հ1 Ձև1 '!_ftnref1</vt:lpstr>
      <vt:lpstr>'Հ1 Ձև1 '!_ftnref2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2023-03-23T08:39:56Z</dcterms:modified>
</cp:coreProperties>
</file>