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4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5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6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7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drawings/drawing8.xml" ContentType="application/vnd.openxmlformats-officedocument.drawing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drawings/drawing9.xml" ContentType="application/vnd.openxmlformats-officedocument.drawing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drawings/drawing10.xml" ContentType="application/vnd.openxmlformats-officedocument.drawing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drawings/drawing11.xml" ContentType="application/vnd.openxmlformats-officedocument.drawing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drawings/drawing12.xml" ContentType="application/vnd.openxmlformats-officedocument.drawing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drawings/drawing13.xml" ContentType="application/vnd.openxmlformats-officedocument.drawing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drawings/drawing14.xml" ContentType="application/vnd.openxmlformats-officedocument.drawing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drawings/drawing15.xml" ContentType="application/vnd.openxmlformats-officedocument.drawing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drawings/drawing16.xml" ContentType="application/vnd.openxmlformats-officedocument.drawing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drawings/drawing17.xml" ContentType="application/vnd.openxmlformats-officedocument.drawing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drawings/drawing18.xml" ContentType="application/vnd.openxmlformats-officedocument.drawing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 activeTab="1"/>
  </bookViews>
  <sheets>
    <sheet name="Լրացման պահանջներ" sheetId="7" r:id="rId1"/>
    <sheet name="Հ1 Ձև1 " sheetId="9" r:id="rId2"/>
    <sheet name="Հ1 Ձև 2 (1)" sheetId="1" r:id="rId3"/>
    <sheet name="Հ1 Ձև 2 (4)" sheetId="14" r:id="rId4"/>
    <sheet name="Հ1 Ձև 2 (5)" sheetId="15" r:id="rId5"/>
    <sheet name="Հ1 Ձև 2 (6)" sheetId="16" r:id="rId6"/>
    <sheet name="Հ1 Ձև 2 (7)" sheetId="30" r:id="rId7"/>
    <sheet name="Հ1 Ձև 2 (8)" sheetId="18" r:id="rId8"/>
    <sheet name="Հ1 Ձև 2 (12)" sheetId="23" r:id="rId9"/>
    <sheet name="Հ1 Ձև 2 (14)" sheetId="25" r:id="rId10"/>
    <sheet name="Հ1 Ձև 2 (15)" sheetId="26" r:id="rId11"/>
    <sheet name="Հ1 Ձև 2 (16)" sheetId="27" r:id="rId12"/>
    <sheet name="Հ1 Ձև 2 (17)" sheetId="28" r:id="rId13"/>
    <sheet name="Հ1 Ձև 2 (18)" sheetId="20" r:id="rId14"/>
    <sheet name="Հ1 Ձև 2 (19)" sheetId="11" r:id="rId15"/>
    <sheet name="Հ1 Ձև 2 (20)" sheetId="29" r:id="rId16"/>
    <sheet name="Հ1 Ձև 2 (22)" sheetId="31" r:id="rId17"/>
    <sheet name="Հ1 Ձև 2 (23)" sheetId="33" r:id="rId18"/>
    <sheet name="Հ1 Ձև 2 (24)" sheetId="34" r:id="rId19"/>
    <sheet name="Հ1 Ձև 2 (26)" sheetId="36" r:id="rId20"/>
  </sheets>
  <definedNames>
    <definedName name="_ftn1" localSheetId="1">'Հ1 Ձև1 '!#REF!</definedName>
    <definedName name="_ftn2" localSheetId="1">'Հ1 Ձև1 '!#REF!</definedName>
    <definedName name="_ftnref1" localSheetId="1">'Հ1 Ձև1 '!$W$6</definedName>
    <definedName name="_ftnref2" localSheetId="1">'Հ1 Ձև1 '!$X$6</definedName>
    <definedName name="_Toc501014752" localSheetId="2">'Հ1 Ձև 2 (1)'!#REF!</definedName>
    <definedName name="_Toc501014752" localSheetId="8">'Հ1 Ձև 2 (12)'!#REF!</definedName>
    <definedName name="_Toc501014752" localSheetId="9">'Հ1 Ձև 2 (14)'!#REF!</definedName>
    <definedName name="_Toc501014752" localSheetId="10">'Հ1 Ձև 2 (15)'!#REF!</definedName>
    <definedName name="_Toc501014752" localSheetId="11">'Հ1 Ձև 2 (16)'!#REF!</definedName>
    <definedName name="_Toc501014752" localSheetId="12">'Հ1 Ձև 2 (17)'!#REF!</definedName>
    <definedName name="_Toc501014752" localSheetId="13">'Հ1 Ձև 2 (18)'!#REF!</definedName>
    <definedName name="_Toc501014752" localSheetId="14">'Հ1 Ձև 2 (19)'!#REF!</definedName>
    <definedName name="_Toc501014752" localSheetId="15">'Հ1 Ձև 2 (20)'!#REF!</definedName>
    <definedName name="_Toc501014752" localSheetId="16">'Հ1 Ձև 2 (22)'!#REF!</definedName>
    <definedName name="_Toc501014752" localSheetId="17">'Հ1 Ձև 2 (23)'!#REF!</definedName>
    <definedName name="_Toc501014752" localSheetId="18">'Հ1 Ձև 2 (24)'!#REF!</definedName>
    <definedName name="_Toc501014752" localSheetId="19">'Հ1 Ձև 2 (26)'!#REF!</definedName>
    <definedName name="_Toc501014752" localSheetId="3">'Հ1 Ձև 2 (4)'!#REF!</definedName>
    <definedName name="_Toc501014752" localSheetId="4">'Հ1 Ձև 2 (5)'!#REF!</definedName>
    <definedName name="_Toc501014752" localSheetId="5">'Հ1 Ձև 2 (6)'!#REF!</definedName>
    <definedName name="_Toc501014752" localSheetId="6">'Հ1 Ձև 2 (7)'!#REF!</definedName>
    <definedName name="_Toc501014752" localSheetId="7">'Հ1 Ձև 2 (8)'!#REF!</definedName>
    <definedName name="_Toc501014753" localSheetId="2">'Հ1 Ձև 2 (1)'!#REF!</definedName>
    <definedName name="_Toc501014753" localSheetId="8">'Հ1 Ձև 2 (12)'!#REF!</definedName>
    <definedName name="_Toc501014753" localSheetId="9">'Հ1 Ձև 2 (14)'!#REF!</definedName>
    <definedName name="_Toc501014753" localSheetId="10">'Հ1 Ձև 2 (15)'!#REF!</definedName>
    <definedName name="_Toc501014753" localSheetId="11">'Հ1 Ձև 2 (16)'!#REF!</definedName>
    <definedName name="_Toc501014753" localSheetId="12">'Հ1 Ձև 2 (17)'!#REF!</definedName>
    <definedName name="_Toc501014753" localSheetId="13">'Հ1 Ձև 2 (18)'!#REF!</definedName>
    <definedName name="_Toc501014753" localSheetId="14">'Հ1 Ձև 2 (19)'!#REF!</definedName>
    <definedName name="_Toc501014753" localSheetId="15">'Հ1 Ձև 2 (20)'!#REF!</definedName>
    <definedName name="_Toc501014753" localSheetId="16">'Հ1 Ձև 2 (22)'!#REF!</definedName>
    <definedName name="_Toc501014753" localSheetId="17">'Հ1 Ձև 2 (23)'!#REF!</definedName>
    <definedName name="_Toc501014753" localSheetId="18">'Հ1 Ձև 2 (24)'!#REF!</definedName>
    <definedName name="_Toc501014753" localSheetId="19">'Հ1 Ձև 2 (26)'!#REF!</definedName>
    <definedName name="_Toc501014753" localSheetId="3">'Հ1 Ձև 2 (4)'!#REF!</definedName>
    <definedName name="_Toc501014753" localSheetId="4">'Հ1 Ձև 2 (5)'!#REF!</definedName>
    <definedName name="_Toc501014753" localSheetId="5">'Հ1 Ձև 2 (6)'!#REF!</definedName>
    <definedName name="_Toc501014753" localSheetId="6">'Հ1 Ձև 2 (7)'!#REF!</definedName>
    <definedName name="_Toc501014753" localSheetId="7">'Հ1 Ձև 2 (8)'!#REF!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8" i="36" l="1"/>
  <c r="Q38" i="36" s="1"/>
  <c r="L38" i="36"/>
  <c r="R38" i="36" s="1"/>
  <c r="M38" i="36"/>
  <c r="L42" i="28"/>
  <c r="D46" i="25"/>
  <c r="D45" i="16"/>
  <c r="Q38" i="14"/>
  <c r="K38" i="14"/>
  <c r="D41" i="14"/>
  <c r="C42" i="1" l="1"/>
  <c r="D44" i="1" l="1"/>
  <c r="J32" i="14" l="1"/>
  <c r="C25" i="9" l="1"/>
  <c r="B25" i="9"/>
  <c r="D24" i="9"/>
  <c r="D23" i="9"/>
  <c r="D22" i="9"/>
  <c r="D21" i="9"/>
  <c r="D20" i="9"/>
  <c r="E25" i="9"/>
  <c r="D25" i="9"/>
  <c r="B24" i="9"/>
  <c r="B23" i="9"/>
  <c r="B22" i="9"/>
  <c r="B21" i="9"/>
  <c r="Y22" i="9"/>
  <c r="X22" i="9"/>
  <c r="W22" i="9"/>
  <c r="E22" i="9"/>
  <c r="C22" i="9"/>
  <c r="Y20" i="9" l="1"/>
  <c r="X20" i="9"/>
  <c r="W20" i="9"/>
  <c r="E20" i="9"/>
  <c r="C20" i="9"/>
  <c r="B20" i="9"/>
  <c r="Y19" i="9"/>
  <c r="X19" i="9"/>
  <c r="W19" i="9"/>
  <c r="E19" i="9"/>
  <c r="D19" i="9"/>
  <c r="C19" i="9"/>
  <c r="B19" i="9"/>
  <c r="B18" i="9"/>
  <c r="B17" i="9"/>
  <c r="B16" i="9"/>
  <c r="B15" i="9"/>
  <c r="B14" i="9"/>
  <c r="B13" i="9"/>
  <c r="B12" i="9"/>
  <c r="B11" i="9"/>
  <c r="B10" i="9"/>
  <c r="B9" i="9"/>
  <c r="B8" i="9"/>
  <c r="C21" i="9"/>
  <c r="C16" i="9"/>
  <c r="C17" i="9"/>
  <c r="C18" i="9"/>
  <c r="G29" i="20"/>
  <c r="C14" i="9" l="1"/>
  <c r="D14" i="9"/>
  <c r="E14" i="9"/>
  <c r="W14" i="9"/>
  <c r="X14" i="9"/>
  <c r="Y14" i="9"/>
  <c r="C15" i="9"/>
  <c r="D15" i="9"/>
  <c r="E15" i="9"/>
  <c r="W15" i="9"/>
  <c r="X15" i="9"/>
  <c r="Y15" i="9"/>
  <c r="D16" i="9"/>
  <c r="E16" i="9"/>
  <c r="W16" i="9"/>
  <c r="X16" i="9"/>
  <c r="Y16" i="9"/>
  <c r="D44" i="18"/>
  <c r="K38" i="18"/>
  <c r="G31" i="30"/>
  <c r="C44" i="15"/>
  <c r="H32" i="15"/>
  <c r="G32" i="15"/>
  <c r="C41" i="14"/>
  <c r="C44" i="1" l="1"/>
  <c r="F8" i="9" s="1"/>
  <c r="Y25" i="9" l="1"/>
  <c r="Y24" i="9"/>
  <c r="Y23" i="9"/>
  <c r="Y21" i="9"/>
  <c r="X25" i="9"/>
  <c r="X24" i="9"/>
  <c r="X23" i="9"/>
  <c r="X21" i="9"/>
  <c r="W25" i="9"/>
  <c r="W24" i="9"/>
  <c r="W23" i="9"/>
  <c r="W21" i="9"/>
  <c r="E24" i="9"/>
  <c r="E23" i="9"/>
  <c r="E21" i="9"/>
  <c r="C24" i="9"/>
  <c r="C23" i="9"/>
  <c r="P44" i="36"/>
  <c r="S25" i="9" s="1"/>
  <c r="O44" i="36"/>
  <c r="R25" i="9" s="1"/>
  <c r="N44" i="36"/>
  <c r="Q25" i="9" s="1"/>
  <c r="D44" i="36"/>
  <c r="G25" i="9" s="1"/>
  <c r="C44" i="36"/>
  <c r="F25" i="9" s="1"/>
  <c r="M43" i="36"/>
  <c r="L43" i="36"/>
  <c r="K43" i="36"/>
  <c r="J42" i="36"/>
  <c r="I42" i="36"/>
  <c r="I44" i="36" s="1"/>
  <c r="L25" i="9" s="1"/>
  <c r="H42" i="36"/>
  <c r="H44" i="36" s="1"/>
  <c r="K25" i="9" s="1"/>
  <c r="G42" i="36"/>
  <c r="G44" i="36" s="1"/>
  <c r="J25" i="9" s="1"/>
  <c r="F42" i="36"/>
  <c r="F44" i="36" s="1"/>
  <c r="I25" i="9" s="1"/>
  <c r="E42" i="36"/>
  <c r="E44" i="36" s="1"/>
  <c r="H25" i="9" s="1"/>
  <c r="Q41" i="36"/>
  <c r="M41" i="36"/>
  <c r="S41" i="36" s="1"/>
  <c r="L41" i="36"/>
  <c r="R41" i="36" s="1"/>
  <c r="K41" i="36"/>
  <c r="M40" i="36"/>
  <c r="S40" i="36" s="1"/>
  <c r="L40" i="36"/>
  <c r="R40" i="36" s="1"/>
  <c r="K40" i="36"/>
  <c r="Q40" i="36" s="1"/>
  <c r="M39" i="36"/>
  <c r="S39" i="36" s="1"/>
  <c r="L39" i="36"/>
  <c r="R39" i="36" s="1"/>
  <c r="K39" i="36"/>
  <c r="Q39" i="36" s="1"/>
  <c r="S38" i="36"/>
  <c r="P44" i="34"/>
  <c r="S24" i="9" s="1"/>
  <c r="O44" i="34"/>
  <c r="R24" i="9" s="1"/>
  <c r="N44" i="34"/>
  <c r="Q24" i="9" s="1"/>
  <c r="D44" i="34"/>
  <c r="G24" i="9" s="1"/>
  <c r="C44" i="34"/>
  <c r="F24" i="9" s="1"/>
  <c r="M43" i="34"/>
  <c r="L43" i="34"/>
  <c r="K43" i="34"/>
  <c r="J42" i="34"/>
  <c r="J44" i="34" s="1"/>
  <c r="M24" i="9" s="1"/>
  <c r="I42" i="34"/>
  <c r="I44" i="34" s="1"/>
  <c r="L24" i="9" s="1"/>
  <c r="H42" i="34"/>
  <c r="H44" i="34" s="1"/>
  <c r="K24" i="9" s="1"/>
  <c r="G42" i="34"/>
  <c r="G44" i="34" s="1"/>
  <c r="J24" i="9" s="1"/>
  <c r="F42" i="34"/>
  <c r="F44" i="34" s="1"/>
  <c r="I24" i="9" s="1"/>
  <c r="E42" i="34"/>
  <c r="E44" i="34" s="1"/>
  <c r="H24" i="9" s="1"/>
  <c r="M41" i="34"/>
  <c r="S41" i="34" s="1"/>
  <c r="L41" i="34"/>
  <c r="R41" i="34" s="1"/>
  <c r="K41" i="34"/>
  <c r="Q41" i="34" s="1"/>
  <c r="M40" i="34"/>
  <c r="S40" i="34" s="1"/>
  <c r="L40" i="34"/>
  <c r="R40" i="34" s="1"/>
  <c r="K40" i="34"/>
  <c r="Q40" i="34" s="1"/>
  <c r="M39" i="34"/>
  <c r="S39" i="34" s="1"/>
  <c r="L39" i="34"/>
  <c r="R39" i="34" s="1"/>
  <c r="K39" i="34"/>
  <c r="Q39" i="34" s="1"/>
  <c r="M38" i="34"/>
  <c r="S38" i="34" s="1"/>
  <c r="L38" i="34"/>
  <c r="R38" i="34" s="1"/>
  <c r="K38" i="34"/>
  <c r="Q38" i="34" s="1"/>
  <c r="P44" i="33"/>
  <c r="S23" i="9" s="1"/>
  <c r="O44" i="33"/>
  <c r="R23" i="9" s="1"/>
  <c r="N44" i="33"/>
  <c r="Q23" i="9" s="1"/>
  <c r="D44" i="33"/>
  <c r="G23" i="9" s="1"/>
  <c r="C44" i="33"/>
  <c r="F23" i="9" s="1"/>
  <c r="M43" i="33"/>
  <c r="L43" i="33"/>
  <c r="K43" i="33"/>
  <c r="J42" i="33"/>
  <c r="J44" i="33" s="1"/>
  <c r="M23" i="9" s="1"/>
  <c r="I42" i="33"/>
  <c r="I44" i="33" s="1"/>
  <c r="L23" i="9" s="1"/>
  <c r="H42" i="33"/>
  <c r="H44" i="33" s="1"/>
  <c r="K23" i="9" s="1"/>
  <c r="G42" i="33"/>
  <c r="F42" i="33"/>
  <c r="F44" i="33" s="1"/>
  <c r="I23" i="9" s="1"/>
  <c r="E42" i="33"/>
  <c r="E44" i="33" s="1"/>
  <c r="H23" i="9" s="1"/>
  <c r="M41" i="33"/>
  <c r="S41" i="33" s="1"/>
  <c r="L41" i="33"/>
  <c r="R41" i="33" s="1"/>
  <c r="K41" i="33"/>
  <c r="Q41" i="33" s="1"/>
  <c r="M40" i="33"/>
  <c r="S40" i="33" s="1"/>
  <c r="L40" i="33"/>
  <c r="R40" i="33" s="1"/>
  <c r="K40" i="33"/>
  <c r="Q40" i="33" s="1"/>
  <c r="M39" i="33"/>
  <c r="S39" i="33" s="1"/>
  <c r="L39" i="33"/>
  <c r="R39" i="33" s="1"/>
  <c r="K39" i="33"/>
  <c r="Q39" i="33" s="1"/>
  <c r="M38" i="33"/>
  <c r="S38" i="33" s="1"/>
  <c r="L38" i="33"/>
  <c r="R38" i="33" s="1"/>
  <c r="K38" i="33"/>
  <c r="Q38" i="33" s="1"/>
  <c r="P44" i="31"/>
  <c r="S22" i="9" s="1"/>
  <c r="O44" i="31"/>
  <c r="R22" i="9" s="1"/>
  <c r="N44" i="31"/>
  <c r="Q22" i="9" s="1"/>
  <c r="D44" i="31"/>
  <c r="G22" i="9" s="1"/>
  <c r="C44" i="31"/>
  <c r="F22" i="9" s="1"/>
  <c r="M43" i="31"/>
  <c r="L43" i="31"/>
  <c r="K43" i="31"/>
  <c r="J42" i="31"/>
  <c r="J44" i="31" s="1"/>
  <c r="M22" i="9" s="1"/>
  <c r="I42" i="31"/>
  <c r="I44" i="31" s="1"/>
  <c r="L22" i="9" s="1"/>
  <c r="H42" i="31"/>
  <c r="H44" i="31" s="1"/>
  <c r="K22" i="9" s="1"/>
  <c r="G42" i="31"/>
  <c r="F42" i="31"/>
  <c r="F44" i="31" s="1"/>
  <c r="I22" i="9" s="1"/>
  <c r="E42" i="31"/>
  <c r="E44" i="31" s="1"/>
  <c r="H22" i="9" s="1"/>
  <c r="Q41" i="31"/>
  <c r="M41" i="31"/>
  <c r="S41" i="31" s="1"/>
  <c r="L41" i="31"/>
  <c r="R41" i="31" s="1"/>
  <c r="K41" i="31"/>
  <c r="S40" i="31"/>
  <c r="M40" i="31"/>
  <c r="L40" i="31"/>
  <c r="R40" i="31" s="1"/>
  <c r="K40" i="31"/>
  <c r="Q40" i="31" s="1"/>
  <c r="M39" i="31"/>
  <c r="S39" i="31" s="1"/>
  <c r="L39" i="31"/>
  <c r="R39" i="31" s="1"/>
  <c r="K39" i="31"/>
  <c r="Q39" i="31" s="1"/>
  <c r="M38" i="31"/>
  <c r="S38" i="31" s="1"/>
  <c r="L38" i="31"/>
  <c r="R38" i="31" s="1"/>
  <c r="K38" i="31"/>
  <c r="Q38" i="31" s="1"/>
  <c r="M42" i="33" l="1"/>
  <c r="M44" i="33" s="1"/>
  <c r="M42" i="31"/>
  <c r="M44" i="31" s="1"/>
  <c r="P22" i="9" s="1"/>
  <c r="M42" i="36"/>
  <c r="M44" i="36" s="1"/>
  <c r="S44" i="36" s="1"/>
  <c r="V25" i="9" s="1"/>
  <c r="G44" i="33"/>
  <c r="J23" i="9" s="1"/>
  <c r="S44" i="33"/>
  <c r="V23" i="9" s="1"/>
  <c r="P23" i="9"/>
  <c r="G44" i="31"/>
  <c r="J22" i="9" s="1"/>
  <c r="M42" i="34"/>
  <c r="M44" i="34" s="1"/>
  <c r="K42" i="36"/>
  <c r="K44" i="36" s="1"/>
  <c r="Q44" i="36" s="1"/>
  <c r="L42" i="36"/>
  <c r="L44" i="36" s="1"/>
  <c r="J44" i="36"/>
  <c r="M25" i="9" s="1"/>
  <c r="K42" i="34"/>
  <c r="K44" i="34" s="1"/>
  <c r="L42" i="34"/>
  <c r="L44" i="34" s="1"/>
  <c r="K42" i="33"/>
  <c r="K44" i="33" s="1"/>
  <c r="L42" i="33"/>
  <c r="L44" i="33" s="1"/>
  <c r="K42" i="31"/>
  <c r="K44" i="31" s="1"/>
  <c r="N22" i="9" s="1"/>
  <c r="L42" i="31"/>
  <c r="L44" i="31" s="1"/>
  <c r="O22" i="9" s="1"/>
  <c r="K38" i="1"/>
  <c r="Q38" i="1" s="1"/>
  <c r="K39" i="1"/>
  <c r="E42" i="1"/>
  <c r="K42" i="1" s="1"/>
  <c r="H42" i="1"/>
  <c r="E8" i="9"/>
  <c r="P25" i="9" l="1"/>
  <c r="Q44" i="33"/>
  <c r="T23" i="9" s="1"/>
  <c r="N23" i="9"/>
  <c r="S44" i="34"/>
  <c r="V24" i="9" s="1"/>
  <c r="P24" i="9"/>
  <c r="R44" i="34"/>
  <c r="U24" i="9" s="1"/>
  <c r="O24" i="9"/>
  <c r="E44" i="1"/>
  <c r="Q44" i="34"/>
  <c r="T24" i="9" s="1"/>
  <c r="N24" i="9"/>
  <c r="R44" i="36"/>
  <c r="U25" i="9" s="1"/>
  <c r="O25" i="9"/>
  <c r="R44" i="33"/>
  <c r="U23" i="9" s="1"/>
  <c r="O23" i="9"/>
  <c r="T25" i="9"/>
  <c r="N25" i="9"/>
  <c r="Q44" i="31"/>
  <c r="T22" i="9" s="1"/>
  <c r="R44" i="31"/>
  <c r="U22" i="9" s="1"/>
  <c r="S44" i="31"/>
  <c r="V22" i="9" s="1"/>
  <c r="H44" i="1"/>
  <c r="G42" i="1"/>
  <c r="F42" i="1"/>
  <c r="L38" i="14" l="1"/>
  <c r="M38" i="14"/>
  <c r="K39" i="15"/>
  <c r="L39" i="15"/>
  <c r="M39" i="15"/>
  <c r="K40" i="15"/>
  <c r="L40" i="15"/>
  <c r="M40" i="15"/>
  <c r="K41" i="15"/>
  <c r="L41" i="15"/>
  <c r="M41" i="15"/>
  <c r="K40" i="16"/>
  <c r="L40" i="16"/>
  <c r="M40" i="16"/>
  <c r="K41" i="16"/>
  <c r="L41" i="16"/>
  <c r="M41" i="16"/>
  <c r="K42" i="16"/>
  <c r="L42" i="16"/>
  <c r="M42" i="16"/>
  <c r="K39" i="30"/>
  <c r="L39" i="30"/>
  <c r="M39" i="30"/>
  <c r="K40" i="30"/>
  <c r="L40" i="30"/>
  <c r="M40" i="30"/>
  <c r="K41" i="30"/>
  <c r="L41" i="30"/>
  <c r="M41" i="30"/>
  <c r="K39" i="18"/>
  <c r="L39" i="18"/>
  <c r="M39" i="18"/>
  <c r="K40" i="18"/>
  <c r="L40" i="18"/>
  <c r="M40" i="18"/>
  <c r="K41" i="18"/>
  <c r="L41" i="18"/>
  <c r="M41" i="18"/>
  <c r="K41" i="23"/>
  <c r="L41" i="23"/>
  <c r="M41" i="23"/>
  <c r="K42" i="23"/>
  <c r="L42" i="23"/>
  <c r="M42" i="23"/>
  <c r="K43" i="23"/>
  <c r="L43" i="23"/>
  <c r="M43" i="23"/>
  <c r="L39" i="1"/>
  <c r="M39" i="1"/>
  <c r="K40" i="1"/>
  <c r="L40" i="1"/>
  <c r="M40" i="1"/>
  <c r="K41" i="1"/>
  <c r="L41" i="1"/>
  <c r="M41" i="1"/>
  <c r="K43" i="1"/>
  <c r="L43" i="1"/>
  <c r="M43" i="1"/>
  <c r="K45" i="23"/>
  <c r="L45" i="23"/>
  <c r="M45" i="23"/>
  <c r="K43" i="18"/>
  <c r="L43" i="18"/>
  <c r="M43" i="18"/>
  <c r="K43" i="30"/>
  <c r="L43" i="30"/>
  <c r="M43" i="30"/>
  <c r="K44" i="16"/>
  <c r="L44" i="16"/>
  <c r="M44" i="16"/>
  <c r="K43" i="15"/>
  <c r="L43" i="15"/>
  <c r="M43" i="15"/>
  <c r="K40" i="14"/>
  <c r="L40" i="14"/>
  <c r="M40" i="14"/>
  <c r="M38" i="1"/>
  <c r="M40" i="23"/>
  <c r="M38" i="18"/>
  <c r="M38" i="30"/>
  <c r="M39" i="16"/>
  <c r="M38" i="15"/>
  <c r="Y12" i="9" l="1"/>
  <c r="X12" i="9"/>
  <c r="W12" i="9"/>
  <c r="E12" i="9"/>
  <c r="D12" i="9"/>
  <c r="C12" i="9"/>
  <c r="P44" i="30"/>
  <c r="S12" i="9" s="1"/>
  <c r="O44" i="30"/>
  <c r="R12" i="9" s="1"/>
  <c r="N44" i="30"/>
  <c r="Q12" i="9" s="1"/>
  <c r="D44" i="30"/>
  <c r="G12" i="9" s="1"/>
  <c r="C44" i="30"/>
  <c r="F12" i="9" s="1"/>
  <c r="J42" i="30"/>
  <c r="J44" i="30" s="1"/>
  <c r="M12" i="9" s="1"/>
  <c r="I42" i="30"/>
  <c r="H42" i="30"/>
  <c r="H44" i="30" s="1"/>
  <c r="K12" i="9" s="1"/>
  <c r="G42" i="30"/>
  <c r="F42" i="30"/>
  <c r="E42" i="30"/>
  <c r="Q41" i="30"/>
  <c r="S41" i="30"/>
  <c r="R41" i="30"/>
  <c r="S40" i="30"/>
  <c r="R40" i="30"/>
  <c r="Q40" i="30"/>
  <c r="S39" i="30"/>
  <c r="Q39" i="30"/>
  <c r="R39" i="30"/>
  <c r="S38" i="30"/>
  <c r="L38" i="30"/>
  <c r="R38" i="30" s="1"/>
  <c r="K38" i="30"/>
  <c r="Q38" i="30" s="1"/>
  <c r="L42" i="30" l="1"/>
  <c r="L44" i="30" s="1"/>
  <c r="O12" i="9" s="1"/>
  <c r="F44" i="30"/>
  <c r="I12" i="9" s="1"/>
  <c r="M42" i="30"/>
  <c r="M44" i="30" s="1"/>
  <c r="G44" i="30"/>
  <c r="J12" i="9" s="1"/>
  <c r="E44" i="30"/>
  <c r="H12" i="9" s="1"/>
  <c r="K42" i="30"/>
  <c r="K44" i="30" s="1"/>
  <c r="N12" i="9" s="1"/>
  <c r="R44" i="30"/>
  <c r="U12" i="9" s="1"/>
  <c r="I44" i="30"/>
  <c r="L12" i="9" s="1"/>
  <c r="P44" i="29"/>
  <c r="S21" i="9" s="1"/>
  <c r="O44" i="29"/>
  <c r="R21" i="9" s="1"/>
  <c r="N44" i="29"/>
  <c r="Q21" i="9" s="1"/>
  <c r="D44" i="29"/>
  <c r="G21" i="9" s="1"/>
  <c r="C44" i="29"/>
  <c r="F21" i="9" s="1"/>
  <c r="M43" i="29"/>
  <c r="L43" i="29"/>
  <c r="K43" i="29"/>
  <c r="J42" i="29"/>
  <c r="I42" i="29"/>
  <c r="I44" i="29" s="1"/>
  <c r="L21" i="9" s="1"/>
  <c r="H42" i="29"/>
  <c r="H44" i="29" s="1"/>
  <c r="K21" i="9" s="1"/>
  <c r="G42" i="29"/>
  <c r="G44" i="29" s="1"/>
  <c r="J21" i="9" s="1"/>
  <c r="F42" i="29"/>
  <c r="F44" i="29" s="1"/>
  <c r="I21" i="9" s="1"/>
  <c r="E42" i="29"/>
  <c r="E44" i="29" s="1"/>
  <c r="H21" i="9" s="1"/>
  <c r="M41" i="29"/>
  <c r="S41" i="29" s="1"/>
  <c r="L41" i="29"/>
  <c r="R41" i="29" s="1"/>
  <c r="K41" i="29"/>
  <c r="Q41" i="29" s="1"/>
  <c r="M40" i="29"/>
  <c r="S40" i="29" s="1"/>
  <c r="L40" i="29"/>
  <c r="R40" i="29" s="1"/>
  <c r="K40" i="29"/>
  <c r="Q40" i="29" s="1"/>
  <c r="S39" i="29"/>
  <c r="L39" i="29"/>
  <c r="R39" i="29" s="1"/>
  <c r="K39" i="29"/>
  <c r="Q39" i="29" s="1"/>
  <c r="M38" i="29"/>
  <c r="S38" i="29" s="1"/>
  <c r="L38" i="29"/>
  <c r="R38" i="29" s="1"/>
  <c r="K38" i="29"/>
  <c r="Q38" i="29" s="1"/>
  <c r="Y18" i="9"/>
  <c r="X18" i="9"/>
  <c r="W18" i="9"/>
  <c r="E18" i="9"/>
  <c r="D18" i="9"/>
  <c r="Y17" i="9"/>
  <c r="X17" i="9"/>
  <c r="W17" i="9"/>
  <c r="E17" i="9"/>
  <c r="D17" i="9"/>
  <c r="Y13" i="9"/>
  <c r="X13" i="9"/>
  <c r="W13" i="9"/>
  <c r="E13" i="9"/>
  <c r="D13" i="9"/>
  <c r="C13" i="9"/>
  <c r="Y11" i="9"/>
  <c r="X11" i="9"/>
  <c r="W11" i="9"/>
  <c r="E11" i="9"/>
  <c r="D11" i="9"/>
  <c r="C11" i="9"/>
  <c r="Y10" i="9"/>
  <c r="X10" i="9"/>
  <c r="W10" i="9"/>
  <c r="E10" i="9"/>
  <c r="D10" i="9"/>
  <c r="C10" i="9"/>
  <c r="Y9" i="9"/>
  <c r="X9" i="9"/>
  <c r="W9" i="9"/>
  <c r="E9" i="9"/>
  <c r="D9" i="9"/>
  <c r="C9" i="9"/>
  <c r="Y8" i="9"/>
  <c r="X8" i="9"/>
  <c r="W8" i="9"/>
  <c r="D8" i="9"/>
  <c r="C8" i="9"/>
  <c r="P44" i="28"/>
  <c r="S18" i="9" s="1"/>
  <c r="O44" i="28"/>
  <c r="R18" i="9" s="1"/>
  <c r="N44" i="28"/>
  <c r="Q18" i="9" s="1"/>
  <c r="D44" i="28"/>
  <c r="G18" i="9" s="1"/>
  <c r="C44" i="28"/>
  <c r="F18" i="9" s="1"/>
  <c r="M43" i="28"/>
  <c r="L43" i="28"/>
  <c r="K43" i="28"/>
  <c r="J42" i="28"/>
  <c r="J44" i="28" s="1"/>
  <c r="M18" i="9" s="1"/>
  <c r="I42" i="28"/>
  <c r="H42" i="28"/>
  <c r="H44" i="28" s="1"/>
  <c r="K18" i="9" s="1"/>
  <c r="G42" i="28"/>
  <c r="G44" i="28" s="1"/>
  <c r="J18" i="9" s="1"/>
  <c r="F42" i="28"/>
  <c r="F44" i="28" s="1"/>
  <c r="I18" i="9" s="1"/>
  <c r="E42" i="28"/>
  <c r="E44" i="28" s="1"/>
  <c r="H18" i="9" s="1"/>
  <c r="M41" i="28"/>
  <c r="S41" i="28" s="1"/>
  <c r="L41" i="28"/>
  <c r="R41" i="28" s="1"/>
  <c r="K41" i="28"/>
  <c r="Q41" i="28" s="1"/>
  <c r="M40" i="28"/>
  <c r="S40" i="28" s="1"/>
  <c r="L40" i="28"/>
  <c r="R40" i="28" s="1"/>
  <c r="K40" i="28"/>
  <c r="Q40" i="28" s="1"/>
  <c r="M39" i="28"/>
  <c r="S39" i="28" s="1"/>
  <c r="R39" i="28"/>
  <c r="K39" i="28"/>
  <c r="Q39" i="28" s="1"/>
  <c r="M38" i="28"/>
  <c r="S38" i="28" s="1"/>
  <c r="L38" i="28"/>
  <c r="R38" i="28" s="1"/>
  <c r="K38" i="28"/>
  <c r="Q38" i="28" s="1"/>
  <c r="P44" i="27"/>
  <c r="S17" i="9" s="1"/>
  <c r="O44" i="27"/>
  <c r="R17" i="9" s="1"/>
  <c r="N44" i="27"/>
  <c r="Q17" i="9" s="1"/>
  <c r="D44" i="27"/>
  <c r="G17" i="9" s="1"/>
  <c r="C44" i="27"/>
  <c r="F17" i="9" s="1"/>
  <c r="M43" i="27"/>
  <c r="L43" i="27"/>
  <c r="K43" i="27"/>
  <c r="J42" i="27"/>
  <c r="I42" i="27"/>
  <c r="I44" i="27" s="1"/>
  <c r="L17" i="9" s="1"/>
  <c r="H42" i="27"/>
  <c r="H44" i="27" s="1"/>
  <c r="K17" i="9" s="1"/>
  <c r="G42" i="27"/>
  <c r="G44" i="27" s="1"/>
  <c r="J17" i="9" s="1"/>
  <c r="F42" i="27"/>
  <c r="F44" i="27" s="1"/>
  <c r="I17" i="9" s="1"/>
  <c r="E42" i="27"/>
  <c r="E44" i="27" s="1"/>
  <c r="H17" i="9" s="1"/>
  <c r="M41" i="27"/>
  <c r="S41" i="27" s="1"/>
  <c r="L41" i="27"/>
  <c r="R41" i="27" s="1"/>
  <c r="K41" i="27"/>
  <c r="Q41" i="27" s="1"/>
  <c r="M40" i="27"/>
  <c r="S40" i="27" s="1"/>
  <c r="L40" i="27"/>
  <c r="R40" i="27" s="1"/>
  <c r="K40" i="27"/>
  <c r="Q40" i="27" s="1"/>
  <c r="M39" i="27"/>
  <c r="S39" i="27" s="1"/>
  <c r="L39" i="27"/>
  <c r="R39" i="27" s="1"/>
  <c r="K39" i="27"/>
  <c r="Q39" i="27" s="1"/>
  <c r="M38" i="27"/>
  <c r="S38" i="27" s="1"/>
  <c r="L38" i="27"/>
  <c r="R38" i="27" s="1"/>
  <c r="K38" i="27"/>
  <c r="Q38" i="27" s="1"/>
  <c r="P44" i="26"/>
  <c r="S16" i="9" s="1"/>
  <c r="O44" i="26"/>
  <c r="R16" i="9" s="1"/>
  <c r="N44" i="26"/>
  <c r="Q16" i="9" s="1"/>
  <c r="D44" i="26"/>
  <c r="G16" i="9" s="1"/>
  <c r="C44" i="26"/>
  <c r="F16" i="9" s="1"/>
  <c r="M43" i="26"/>
  <c r="L43" i="26"/>
  <c r="K43" i="26"/>
  <c r="J42" i="26"/>
  <c r="J44" i="26" s="1"/>
  <c r="M16" i="9" s="1"/>
  <c r="I42" i="26"/>
  <c r="I44" i="26" s="1"/>
  <c r="L16" i="9" s="1"/>
  <c r="H42" i="26"/>
  <c r="H44" i="26" s="1"/>
  <c r="K16" i="9" s="1"/>
  <c r="G42" i="26"/>
  <c r="G44" i="26" s="1"/>
  <c r="J16" i="9" s="1"/>
  <c r="F42" i="26"/>
  <c r="F44" i="26" s="1"/>
  <c r="I16" i="9" s="1"/>
  <c r="E42" i="26"/>
  <c r="E44" i="26" s="1"/>
  <c r="H16" i="9" s="1"/>
  <c r="M41" i="26"/>
  <c r="S41" i="26" s="1"/>
  <c r="L41" i="26"/>
  <c r="R41" i="26" s="1"/>
  <c r="K41" i="26"/>
  <c r="Q41" i="26" s="1"/>
  <c r="M40" i="26"/>
  <c r="S40" i="26" s="1"/>
  <c r="L40" i="26"/>
  <c r="R40" i="26" s="1"/>
  <c r="K40" i="26"/>
  <c r="Q40" i="26" s="1"/>
  <c r="M39" i="26"/>
  <c r="S39" i="26" s="1"/>
  <c r="L39" i="26"/>
  <c r="R39" i="26" s="1"/>
  <c r="K39" i="26"/>
  <c r="Q39" i="26" s="1"/>
  <c r="M38" i="26"/>
  <c r="S38" i="26" s="1"/>
  <c r="L38" i="26"/>
  <c r="R38" i="26" s="1"/>
  <c r="K38" i="26"/>
  <c r="Q38" i="26" s="1"/>
  <c r="P44" i="25"/>
  <c r="S15" i="9" s="1"/>
  <c r="O44" i="25"/>
  <c r="R15" i="9" s="1"/>
  <c r="N44" i="25"/>
  <c r="Q15" i="9" s="1"/>
  <c r="D44" i="25"/>
  <c r="G15" i="9" s="1"/>
  <c r="C44" i="25"/>
  <c r="F15" i="9" s="1"/>
  <c r="M43" i="25"/>
  <c r="L43" i="25"/>
  <c r="K43" i="25"/>
  <c r="J42" i="25"/>
  <c r="J44" i="25" s="1"/>
  <c r="M15" i="9" s="1"/>
  <c r="I42" i="25"/>
  <c r="I44" i="25" s="1"/>
  <c r="L15" i="9" s="1"/>
  <c r="H42" i="25"/>
  <c r="G42" i="25"/>
  <c r="G44" i="25" s="1"/>
  <c r="J15" i="9" s="1"/>
  <c r="F42" i="25"/>
  <c r="F44" i="25" s="1"/>
  <c r="I15" i="9" s="1"/>
  <c r="E42" i="25"/>
  <c r="E44" i="25" s="1"/>
  <c r="H15" i="9" s="1"/>
  <c r="M41" i="25"/>
  <c r="S41" i="25" s="1"/>
  <c r="L41" i="25"/>
  <c r="R41" i="25" s="1"/>
  <c r="K41" i="25"/>
  <c r="Q41" i="25" s="1"/>
  <c r="M40" i="25"/>
  <c r="S40" i="25" s="1"/>
  <c r="L40" i="25"/>
  <c r="R40" i="25" s="1"/>
  <c r="K40" i="25"/>
  <c r="Q40" i="25" s="1"/>
  <c r="M39" i="25"/>
  <c r="S39" i="25" s="1"/>
  <c r="L39" i="25"/>
  <c r="R39" i="25" s="1"/>
  <c r="K39" i="25"/>
  <c r="Q39" i="25" s="1"/>
  <c r="M38" i="25"/>
  <c r="S38" i="25" s="1"/>
  <c r="L38" i="25"/>
  <c r="R38" i="25" s="1"/>
  <c r="K38" i="25"/>
  <c r="Q38" i="25" s="1"/>
  <c r="P46" i="23"/>
  <c r="S14" i="9" s="1"/>
  <c r="O46" i="23"/>
  <c r="R14" i="9" s="1"/>
  <c r="N46" i="23"/>
  <c r="Q14" i="9" s="1"/>
  <c r="D46" i="23"/>
  <c r="G14" i="9" s="1"/>
  <c r="C46" i="23"/>
  <c r="F14" i="9" s="1"/>
  <c r="J44" i="23"/>
  <c r="I44" i="23"/>
  <c r="I46" i="23" s="1"/>
  <c r="L14" i="9" s="1"/>
  <c r="H44" i="23"/>
  <c r="H46" i="23" s="1"/>
  <c r="K14" i="9" s="1"/>
  <c r="G44" i="23"/>
  <c r="G46" i="23" s="1"/>
  <c r="J14" i="9" s="1"/>
  <c r="F44" i="23"/>
  <c r="E44" i="23"/>
  <c r="Q43" i="23"/>
  <c r="S43" i="23"/>
  <c r="R43" i="23"/>
  <c r="S42" i="23"/>
  <c r="R42" i="23"/>
  <c r="Q42" i="23"/>
  <c r="Q41" i="23"/>
  <c r="S41" i="23"/>
  <c r="R41" i="23"/>
  <c r="S40" i="23"/>
  <c r="L40" i="23"/>
  <c r="R40" i="23" s="1"/>
  <c r="K40" i="23"/>
  <c r="Q40" i="23" s="1"/>
  <c r="P44" i="20"/>
  <c r="S19" i="9" s="1"/>
  <c r="O44" i="20"/>
  <c r="R19" i="9" s="1"/>
  <c r="N44" i="20"/>
  <c r="Q19" i="9" s="1"/>
  <c r="D44" i="20"/>
  <c r="G19" i="9" s="1"/>
  <c r="C44" i="20"/>
  <c r="F19" i="9" s="1"/>
  <c r="M43" i="20"/>
  <c r="L43" i="20"/>
  <c r="K43" i="20"/>
  <c r="J42" i="20"/>
  <c r="J44" i="20" s="1"/>
  <c r="M19" i="9" s="1"/>
  <c r="I42" i="20"/>
  <c r="I44" i="20" s="1"/>
  <c r="L19" i="9" s="1"/>
  <c r="H42" i="20"/>
  <c r="H44" i="20" s="1"/>
  <c r="K19" i="9" s="1"/>
  <c r="M41" i="20"/>
  <c r="S41" i="20" s="1"/>
  <c r="L41" i="20"/>
  <c r="R41" i="20" s="1"/>
  <c r="K41" i="20"/>
  <c r="Q41" i="20" s="1"/>
  <c r="M40" i="20"/>
  <c r="S40" i="20" s="1"/>
  <c r="L40" i="20"/>
  <c r="R40" i="20" s="1"/>
  <c r="K40" i="20"/>
  <c r="Q40" i="20" s="1"/>
  <c r="M39" i="20"/>
  <c r="S39" i="20" s="1"/>
  <c r="L39" i="20"/>
  <c r="R39" i="20" s="1"/>
  <c r="K39" i="20"/>
  <c r="Q39" i="20" s="1"/>
  <c r="P44" i="18"/>
  <c r="S13" i="9" s="1"/>
  <c r="O44" i="18"/>
  <c r="R13" i="9" s="1"/>
  <c r="N44" i="18"/>
  <c r="Q13" i="9" s="1"/>
  <c r="G13" i="9"/>
  <c r="C44" i="18"/>
  <c r="F13" i="9" s="1"/>
  <c r="J42" i="18"/>
  <c r="J44" i="18" s="1"/>
  <c r="M13" i="9" s="1"/>
  <c r="I42" i="18"/>
  <c r="H42" i="18"/>
  <c r="H44" i="18" s="1"/>
  <c r="K13" i="9" s="1"/>
  <c r="G42" i="18"/>
  <c r="F42" i="18"/>
  <c r="F44" i="18" s="1"/>
  <c r="I13" i="9" s="1"/>
  <c r="E42" i="18"/>
  <c r="S41" i="18"/>
  <c r="R41" i="18"/>
  <c r="Q41" i="18"/>
  <c r="S40" i="18"/>
  <c r="R40" i="18"/>
  <c r="Q40" i="18"/>
  <c r="Q39" i="18"/>
  <c r="S39" i="18"/>
  <c r="R39" i="18"/>
  <c r="S38" i="18"/>
  <c r="L38" i="18"/>
  <c r="R38" i="18" s="1"/>
  <c r="Q38" i="18"/>
  <c r="P45" i="16"/>
  <c r="S11" i="9" s="1"/>
  <c r="O45" i="16"/>
  <c r="R11" i="9" s="1"/>
  <c r="N45" i="16"/>
  <c r="Q11" i="9" s="1"/>
  <c r="G11" i="9"/>
  <c r="C45" i="16"/>
  <c r="F11" i="9" s="1"/>
  <c r="J43" i="16"/>
  <c r="J45" i="16" s="1"/>
  <c r="M11" i="9" s="1"/>
  <c r="I43" i="16"/>
  <c r="I45" i="16" s="1"/>
  <c r="L11" i="9" s="1"/>
  <c r="H43" i="16"/>
  <c r="H45" i="16" s="1"/>
  <c r="K11" i="9" s="1"/>
  <c r="G43" i="16"/>
  <c r="F43" i="16"/>
  <c r="E43" i="16"/>
  <c r="S42" i="16"/>
  <c r="R42" i="16"/>
  <c r="Q42" i="16"/>
  <c r="Q41" i="16"/>
  <c r="S41" i="16"/>
  <c r="R41" i="16"/>
  <c r="S40" i="16"/>
  <c r="R40" i="16"/>
  <c r="Q40" i="16"/>
  <c r="S39" i="16"/>
  <c r="L39" i="16"/>
  <c r="R39" i="16" s="1"/>
  <c r="K39" i="16"/>
  <c r="Q39" i="16" s="1"/>
  <c r="P44" i="15"/>
  <c r="S10" i="9" s="1"/>
  <c r="O44" i="15"/>
  <c r="R10" i="9" s="1"/>
  <c r="N44" i="15"/>
  <c r="D44" i="15"/>
  <c r="G10" i="9" s="1"/>
  <c r="F10" i="9"/>
  <c r="J42" i="15"/>
  <c r="J44" i="15" s="1"/>
  <c r="M10" i="9" s="1"/>
  <c r="I42" i="15"/>
  <c r="I44" i="15" s="1"/>
  <c r="L10" i="9" s="1"/>
  <c r="H42" i="15"/>
  <c r="H44" i="15" s="1"/>
  <c r="K10" i="9" s="1"/>
  <c r="G42" i="15"/>
  <c r="F42" i="15"/>
  <c r="E42" i="15"/>
  <c r="S41" i="15"/>
  <c r="R41" i="15"/>
  <c r="Q41" i="15"/>
  <c r="Q40" i="15"/>
  <c r="S40" i="15"/>
  <c r="R40" i="15"/>
  <c r="S39" i="15"/>
  <c r="Q39" i="15"/>
  <c r="R39" i="15"/>
  <c r="S38" i="15"/>
  <c r="L38" i="15"/>
  <c r="R38" i="15" s="1"/>
  <c r="K38" i="15"/>
  <c r="Q38" i="15" s="1"/>
  <c r="P41" i="14"/>
  <c r="S9" i="9" s="1"/>
  <c r="O41" i="14"/>
  <c r="R9" i="9" s="1"/>
  <c r="N41" i="14"/>
  <c r="Q9" i="9" s="1"/>
  <c r="G9" i="9"/>
  <c r="F9" i="9"/>
  <c r="J39" i="14"/>
  <c r="J41" i="14" s="1"/>
  <c r="M9" i="9" s="1"/>
  <c r="I39" i="14"/>
  <c r="I41" i="14" s="1"/>
  <c r="L9" i="9" s="1"/>
  <c r="H39" i="14"/>
  <c r="H41" i="14" s="1"/>
  <c r="K9" i="9" s="1"/>
  <c r="G39" i="14"/>
  <c r="F39" i="14"/>
  <c r="E39" i="14"/>
  <c r="R38" i="14"/>
  <c r="S38" i="14"/>
  <c r="K42" i="15" l="1"/>
  <c r="K44" i="15" s="1"/>
  <c r="K39" i="14"/>
  <c r="K41" i="14" s="1"/>
  <c r="K42" i="26"/>
  <c r="K44" i="26" s="1"/>
  <c r="N16" i="9" s="1"/>
  <c r="K42" i="25"/>
  <c r="K44" i="25" s="1"/>
  <c r="Q44" i="30"/>
  <c r="T12" i="9" s="1"/>
  <c r="M42" i="29"/>
  <c r="M44" i="29" s="1"/>
  <c r="F45" i="16"/>
  <c r="I11" i="9" s="1"/>
  <c r="L43" i="16"/>
  <c r="L45" i="16" s="1"/>
  <c r="E46" i="23"/>
  <c r="H14" i="9" s="1"/>
  <c r="K44" i="23"/>
  <c r="K46" i="23" s="1"/>
  <c r="N14" i="9" s="1"/>
  <c r="L39" i="14"/>
  <c r="L41" i="14" s="1"/>
  <c r="G44" i="15"/>
  <c r="J10" i="9" s="1"/>
  <c r="M42" i="15"/>
  <c r="M44" i="15" s="1"/>
  <c r="G45" i="16"/>
  <c r="J11" i="9" s="1"/>
  <c r="M43" i="16"/>
  <c r="M45" i="16" s="1"/>
  <c r="L42" i="18"/>
  <c r="L44" i="18" s="1"/>
  <c r="R44" i="18" s="1"/>
  <c r="U13" i="9" s="1"/>
  <c r="F46" i="23"/>
  <c r="I14" i="9" s="1"/>
  <c r="L44" i="23"/>
  <c r="L46" i="23" s="1"/>
  <c r="O14" i="9" s="1"/>
  <c r="E41" i="14"/>
  <c r="H9" i="9" s="1"/>
  <c r="E44" i="18"/>
  <c r="H13" i="9" s="1"/>
  <c r="K42" i="18"/>
  <c r="K44" i="18" s="1"/>
  <c r="G41" i="14"/>
  <c r="J9" i="9" s="1"/>
  <c r="M39" i="14"/>
  <c r="M41" i="14" s="1"/>
  <c r="M42" i="18"/>
  <c r="M44" i="18" s="1"/>
  <c r="P13" i="9" s="1"/>
  <c r="M44" i="23"/>
  <c r="M46" i="23" s="1"/>
  <c r="P14" i="9" s="1"/>
  <c r="P12" i="9"/>
  <c r="S44" i="30"/>
  <c r="V12" i="9" s="1"/>
  <c r="F44" i="15"/>
  <c r="I10" i="9" s="1"/>
  <c r="L42" i="15"/>
  <c r="L44" i="15" s="1"/>
  <c r="E44" i="15"/>
  <c r="H10" i="9" s="1"/>
  <c r="E45" i="16"/>
  <c r="H11" i="9" s="1"/>
  <c r="K43" i="16"/>
  <c r="K45" i="16" s="1"/>
  <c r="Q45" i="16" s="1"/>
  <c r="T11" i="9" s="1"/>
  <c r="L42" i="25"/>
  <c r="L44" i="25" s="1"/>
  <c r="Q10" i="9"/>
  <c r="Q44" i="15"/>
  <c r="G44" i="18"/>
  <c r="J13" i="9" s="1"/>
  <c r="F41" i="14"/>
  <c r="I9" i="9" s="1"/>
  <c r="M42" i="27"/>
  <c r="M44" i="27" s="1"/>
  <c r="L44" i="28"/>
  <c r="K42" i="29"/>
  <c r="K44" i="29" s="1"/>
  <c r="N21" i="9" s="1"/>
  <c r="L42" i="29"/>
  <c r="L44" i="29" s="1"/>
  <c r="O21" i="9" s="1"/>
  <c r="J44" i="29"/>
  <c r="M21" i="9" s="1"/>
  <c r="M42" i="25"/>
  <c r="M44" i="25" s="1"/>
  <c r="P15" i="9" s="1"/>
  <c r="L42" i="26"/>
  <c r="L44" i="26" s="1"/>
  <c r="O16" i="9" s="1"/>
  <c r="K42" i="27"/>
  <c r="K44" i="27" s="1"/>
  <c r="J46" i="23"/>
  <c r="M14" i="9" s="1"/>
  <c r="H44" i="25"/>
  <c r="K15" i="9" s="1"/>
  <c r="M42" i="26"/>
  <c r="M44" i="26" s="1"/>
  <c r="P16" i="9" s="1"/>
  <c r="L42" i="27"/>
  <c r="L44" i="27" s="1"/>
  <c r="J44" i="27"/>
  <c r="M17" i="9" s="1"/>
  <c r="K42" i="28"/>
  <c r="K44" i="28" s="1"/>
  <c r="I44" i="28"/>
  <c r="L18" i="9" s="1"/>
  <c r="M42" i="28"/>
  <c r="M44" i="28" s="1"/>
  <c r="I44" i="18"/>
  <c r="L13" i="9" s="1"/>
  <c r="Q44" i="26" l="1"/>
  <c r="T16" i="9" s="1"/>
  <c r="S44" i="29"/>
  <c r="V21" i="9" s="1"/>
  <c r="P21" i="9"/>
  <c r="Q44" i="25"/>
  <c r="T15" i="9" s="1"/>
  <c r="N15" i="9"/>
  <c r="R44" i="25"/>
  <c r="U15" i="9" s="1"/>
  <c r="O15" i="9"/>
  <c r="S44" i="18"/>
  <c r="V13" i="9" s="1"/>
  <c r="N11" i="9"/>
  <c r="O13" i="9"/>
  <c r="S44" i="26"/>
  <c r="V16" i="9" s="1"/>
  <c r="Q44" i="27"/>
  <c r="T17" i="9" s="1"/>
  <c r="N17" i="9"/>
  <c r="R44" i="29"/>
  <c r="U21" i="9" s="1"/>
  <c r="S44" i="27"/>
  <c r="V17" i="9" s="1"/>
  <c r="P17" i="9"/>
  <c r="T10" i="9"/>
  <c r="N10" i="9"/>
  <c r="R44" i="15"/>
  <c r="U10" i="9" s="1"/>
  <c r="O10" i="9"/>
  <c r="Q44" i="28"/>
  <c r="T18" i="9" s="1"/>
  <c r="N18" i="9"/>
  <c r="R46" i="23"/>
  <c r="U14" i="9" s="1"/>
  <c r="R44" i="26"/>
  <c r="U16" i="9" s="1"/>
  <c r="Q44" i="29"/>
  <c r="T21" i="9" s="1"/>
  <c r="R41" i="14"/>
  <c r="U9" i="9" s="1"/>
  <c r="O9" i="9"/>
  <c r="S41" i="14"/>
  <c r="V9" i="9" s="1"/>
  <c r="P9" i="9"/>
  <c r="Q44" i="18"/>
  <c r="T13" i="9" s="1"/>
  <c r="N13" i="9"/>
  <c r="S44" i="25"/>
  <c r="V15" i="9" s="1"/>
  <c r="R44" i="28"/>
  <c r="U18" i="9" s="1"/>
  <c r="O18" i="9"/>
  <c r="Q41" i="14"/>
  <c r="T9" i="9" s="1"/>
  <c r="N9" i="9"/>
  <c r="R45" i="16"/>
  <c r="U11" i="9" s="1"/>
  <c r="O11" i="9"/>
  <c r="S44" i="28"/>
  <c r="V18" i="9" s="1"/>
  <c r="P18" i="9"/>
  <c r="R44" i="27"/>
  <c r="U17" i="9" s="1"/>
  <c r="O17" i="9"/>
  <c r="Q46" i="23"/>
  <c r="T14" i="9" s="1"/>
  <c r="S46" i="23"/>
  <c r="V14" i="9" s="1"/>
  <c r="S44" i="15"/>
  <c r="V10" i="9" s="1"/>
  <c r="P10" i="9"/>
  <c r="S45" i="16"/>
  <c r="V11" i="9" s="1"/>
  <c r="P11" i="9"/>
  <c r="F42" i="20"/>
  <c r="L38" i="20"/>
  <c r="R38" i="20" s="1"/>
  <c r="G42" i="20"/>
  <c r="M38" i="20"/>
  <c r="S38" i="20" s="1"/>
  <c r="E42" i="20"/>
  <c r="K38" i="20"/>
  <c r="Q38" i="20" s="1"/>
  <c r="M42" i="20" l="1"/>
  <c r="M44" i="20" s="1"/>
  <c r="P19" i="9" s="1"/>
  <c r="G44" i="20"/>
  <c r="J19" i="9" s="1"/>
  <c r="E44" i="20"/>
  <c r="H19" i="9" s="1"/>
  <c r="K42" i="20"/>
  <c r="K44" i="20" s="1"/>
  <c r="N19" i="9" s="1"/>
  <c r="F44" i="20"/>
  <c r="I19" i="9" s="1"/>
  <c r="L42" i="20"/>
  <c r="L44" i="20" s="1"/>
  <c r="O19" i="9" s="1"/>
  <c r="P44" i="11"/>
  <c r="S20" i="9" s="1"/>
  <c r="O44" i="11"/>
  <c r="R20" i="9" s="1"/>
  <c r="N44" i="11"/>
  <c r="Q20" i="9" s="1"/>
  <c r="D44" i="11"/>
  <c r="G20" i="9" s="1"/>
  <c r="C44" i="11"/>
  <c r="F20" i="9" s="1"/>
  <c r="M43" i="11"/>
  <c r="L43" i="11"/>
  <c r="K43" i="11"/>
  <c r="J42" i="11"/>
  <c r="J44" i="11" s="1"/>
  <c r="M20" i="9" s="1"/>
  <c r="I42" i="11"/>
  <c r="I44" i="11" s="1"/>
  <c r="L20" i="9" s="1"/>
  <c r="H42" i="11"/>
  <c r="H44" i="11" s="1"/>
  <c r="K20" i="9" s="1"/>
  <c r="G42" i="11"/>
  <c r="G44" i="11" s="1"/>
  <c r="J20" i="9" s="1"/>
  <c r="F42" i="11"/>
  <c r="E42" i="11"/>
  <c r="E44" i="11" s="1"/>
  <c r="H20" i="9" s="1"/>
  <c r="M41" i="11"/>
  <c r="S41" i="11" s="1"/>
  <c r="L41" i="11"/>
  <c r="R41" i="11" s="1"/>
  <c r="K41" i="11"/>
  <c r="Q41" i="11" s="1"/>
  <c r="M40" i="11"/>
  <c r="S40" i="11" s="1"/>
  <c r="L40" i="11"/>
  <c r="R40" i="11" s="1"/>
  <c r="K40" i="11"/>
  <c r="Q40" i="11" s="1"/>
  <c r="M39" i="11"/>
  <c r="S39" i="11" s="1"/>
  <c r="L39" i="11"/>
  <c r="R39" i="11" s="1"/>
  <c r="K39" i="11"/>
  <c r="Q39" i="11" s="1"/>
  <c r="M38" i="11"/>
  <c r="S38" i="11" s="1"/>
  <c r="L38" i="11"/>
  <c r="R38" i="11" s="1"/>
  <c r="K38" i="11"/>
  <c r="Q38" i="11" s="1"/>
  <c r="O44" i="1"/>
  <c r="R8" i="9" s="1"/>
  <c r="P44" i="1"/>
  <c r="S8" i="9" s="1"/>
  <c r="N44" i="1"/>
  <c r="Q8" i="9" s="1"/>
  <c r="G8" i="9"/>
  <c r="L42" i="11" l="1"/>
  <c r="L44" i="11" s="1"/>
  <c r="O20" i="9" s="1"/>
  <c r="F26" i="9"/>
  <c r="K42" i="11"/>
  <c r="K44" i="11" s="1"/>
  <c r="N20" i="9" s="1"/>
  <c r="R44" i="20"/>
  <c r="U19" i="9" s="1"/>
  <c r="Q44" i="20"/>
  <c r="T19" i="9" s="1"/>
  <c r="S44" i="20"/>
  <c r="V19" i="9" s="1"/>
  <c r="Q26" i="9"/>
  <c r="F44" i="11"/>
  <c r="I20" i="9" s="1"/>
  <c r="G26" i="9"/>
  <c r="S26" i="9"/>
  <c r="R26" i="9"/>
  <c r="M42" i="11"/>
  <c r="M44" i="11" s="1"/>
  <c r="P20" i="9" s="1"/>
  <c r="J42" i="1"/>
  <c r="J44" i="1" s="1"/>
  <c r="I42" i="1"/>
  <c r="I44" i="1" s="1"/>
  <c r="S41" i="1"/>
  <c r="R41" i="1"/>
  <c r="Q41" i="1"/>
  <c r="S40" i="1"/>
  <c r="R40" i="1"/>
  <c r="Q40" i="1"/>
  <c r="S39" i="1"/>
  <c r="R39" i="1"/>
  <c r="Q39" i="1"/>
  <c r="S38" i="1"/>
  <c r="L38" i="1"/>
  <c r="R38" i="1" s="1"/>
  <c r="R44" i="11" l="1"/>
  <c r="U20" i="9" s="1"/>
  <c r="L42" i="1"/>
  <c r="L44" i="1" s="1"/>
  <c r="O8" i="9" s="1"/>
  <c r="M42" i="1"/>
  <c r="M44" i="1" s="1"/>
  <c r="P8" i="9" s="1"/>
  <c r="L8" i="9"/>
  <c r="L26" i="9" s="1"/>
  <c r="M8" i="9"/>
  <c r="M26" i="9" s="1"/>
  <c r="Q44" i="11"/>
  <c r="T20" i="9" s="1"/>
  <c r="H8" i="9"/>
  <c r="H26" i="9" s="1"/>
  <c r="S44" i="11"/>
  <c r="V20" i="9" s="1"/>
  <c r="G44" i="1"/>
  <c r="F44" i="1"/>
  <c r="K44" i="1" l="1"/>
  <c r="N8" i="9" s="1"/>
  <c r="K8" i="9"/>
  <c r="K26" i="9" s="1"/>
  <c r="I8" i="9"/>
  <c r="I26" i="9" s="1"/>
  <c r="J8" i="9"/>
  <c r="J26" i="9" s="1"/>
  <c r="R44" i="1"/>
  <c r="O26" i="9"/>
  <c r="S44" i="1"/>
  <c r="P26" i="9"/>
  <c r="N26" i="9" l="1"/>
  <c r="Q44" i="1"/>
  <c r="T8" i="9" s="1"/>
  <c r="T26" i="9" s="1"/>
  <c r="V8" i="9"/>
  <c r="V26" i="9" s="1"/>
  <c r="U8" i="9"/>
  <c r="U26" i="9" s="1"/>
</calcChain>
</file>

<file path=xl/sharedStrings.xml><?xml version="1.0" encoding="utf-8"?>
<sst xmlns="http://schemas.openxmlformats.org/spreadsheetml/2006/main" count="1865" uniqueCount="266">
  <si>
    <t>2024թ.</t>
  </si>
  <si>
    <t>2025թ.</t>
  </si>
  <si>
    <t>X</t>
  </si>
  <si>
    <t>2026թ.</t>
  </si>
  <si>
    <t>19. Նշվում է միջոցառման գծով ծախսային խնայողության վերաբերյալ առաջարկի բնույթը` համապատասխան տողի դիմացի վանդակում դնելով &lt;X&gt; նշանը:</t>
  </si>
  <si>
    <t>Ծրագիր</t>
  </si>
  <si>
    <t>Միջոցառում</t>
  </si>
  <si>
    <t>Ծրագրի/ միջոցառման անվանումը</t>
  </si>
  <si>
    <t>2022թ.</t>
  </si>
  <si>
    <t>2023թ.</t>
  </si>
  <si>
    <t>2026թ</t>
  </si>
  <si>
    <t>2025թ</t>
  </si>
  <si>
    <t>2024թ</t>
  </si>
  <si>
    <t>List 1</t>
  </si>
  <si>
    <t>List 2</t>
  </si>
  <si>
    <t>List 3</t>
  </si>
  <si>
    <t>Պարտադիր</t>
  </si>
  <si>
    <t>Գնային</t>
  </si>
  <si>
    <t>1. Գոյություն ունեցող միջոցառումը՝</t>
  </si>
  <si>
    <t>Հայեցողական (շարունակական)</t>
  </si>
  <si>
    <t>Ոչ գնային</t>
  </si>
  <si>
    <t>Հայեցողական (ոչ շարունակական)</t>
  </si>
  <si>
    <t>2. Միջոցառման հիմքում դրված ծախսային պարտավորության բնույթը՝</t>
  </si>
  <si>
    <t xml:space="preserve">3. Միջոցառման ծախսակազմման հիմքում դրված հիմնական ծախսային գործոնները՝ </t>
  </si>
  <si>
    <r>
      <t>4. Միջոցառման գծով ծախսային խնայողությունների առաջարկները՝</t>
    </r>
    <r>
      <rPr>
        <b/>
        <sz val="10"/>
        <color theme="1"/>
        <rFont val="GHEA Grapalat"/>
        <family val="3"/>
      </rPr>
      <t xml:space="preserve"> </t>
    </r>
    <r>
      <rPr>
        <b/>
        <vertAlign val="superscript"/>
        <sz val="10"/>
        <color theme="1"/>
        <rFont val="GHEA Grapalat"/>
        <family val="3"/>
      </rPr>
      <t>18</t>
    </r>
  </si>
  <si>
    <r>
      <t xml:space="preserve">4.1 Միջոցառման գծով ծախսային խնայողության վերաբերյալ առաջարկի բնույթը՝ </t>
    </r>
    <r>
      <rPr>
        <i/>
        <vertAlign val="superscript"/>
        <sz val="9"/>
        <color theme="1"/>
        <rFont val="GHEA Grapalat"/>
        <family val="3"/>
      </rPr>
      <t>19</t>
    </r>
  </si>
  <si>
    <r>
      <t xml:space="preserve">4.2 Նկարագրություն՝ </t>
    </r>
    <r>
      <rPr>
        <vertAlign val="superscript"/>
        <sz val="9"/>
        <color theme="1"/>
        <rFont val="GHEA Grapalat"/>
        <family val="3"/>
      </rPr>
      <t>20</t>
    </r>
  </si>
  <si>
    <t xml:space="preserve">5. Միջոցառման գծով ծախսերի ամփոփ հաշվարկը՝ </t>
  </si>
  <si>
    <t>Գնային գործոններով պայմանավորված ծախսերի ընդհանուր փոփոխությունը (+/-)</t>
  </si>
  <si>
    <t>Ոչ գնային գործոններով պայմանավորված ծախսերի ընդհանուր փոփոխությունը (+/-)</t>
  </si>
  <si>
    <t xml:space="preserve">Միջոցառման գծով ճշգրտված բազային բյուջեն </t>
  </si>
  <si>
    <t>Լրացման պահանջներ</t>
  </si>
  <si>
    <t xml:space="preserve">Ծրագրի </t>
  </si>
  <si>
    <t>Բյուջետային ծախսերը (հազ. դրամ)</t>
  </si>
  <si>
    <t>Ծախսային խնայողությունների գծով ամփոփ առաջարկը</t>
  </si>
  <si>
    <r>
      <t>Ձևաչափ N 2. Գոյություն ունեցող պարտավորությունների գծով ծախսակազմումների ամփոփ ձևաչափ</t>
    </r>
    <r>
      <rPr>
        <b/>
        <vertAlign val="superscript"/>
        <sz val="10"/>
        <color theme="1"/>
        <rFont val="GHEA Grapalat"/>
        <family val="3"/>
      </rPr>
      <t>1</t>
    </r>
  </si>
  <si>
    <t>x</t>
  </si>
  <si>
    <t>Ընդամենը</t>
  </si>
  <si>
    <t>Ծրագրի /միջոցառման նախատեսվող ավարտը</t>
  </si>
  <si>
    <t>Ծրագրի /միջոցառման սկիզբը</t>
  </si>
  <si>
    <r>
      <t>Հավելված N 1. Գոյություն ունեցող պարտավորությունների գծով ծախսակազմումների ամփոփ ձևաչափ</t>
    </r>
    <r>
      <rPr>
        <b/>
        <vertAlign val="superscript"/>
        <sz val="12"/>
        <color theme="1"/>
        <rFont val="GHEA Grapalat"/>
        <family val="3"/>
      </rPr>
      <t>*</t>
    </r>
  </si>
  <si>
    <r>
      <t>Ձևաչափ N 1. Գոյություն ունեցող պարտավորությունների գծով ամփոփ տեղեկատվություն</t>
    </r>
    <r>
      <rPr>
        <b/>
        <vertAlign val="superscript"/>
        <sz val="10"/>
        <color theme="1"/>
        <rFont val="GHEA Grapalat"/>
        <family val="3"/>
      </rPr>
      <t>1</t>
    </r>
    <r>
      <rPr>
        <b/>
        <sz val="10"/>
        <color theme="1"/>
        <rFont val="GHEA Grapalat"/>
        <family val="3"/>
      </rPr>
      <t xml:space="preserve"> </t>
    </r>
  </si>
  <si>
    <t>*</t>
  </si>
  <si>
    <r>
      <t>Ծրագրի դասիչը</t>
    </r>
    <r>
      <rPr>
        <vertAlign val="superscript"/>
        <sz val="9"/>
        <color theme="1"/>
        <rFont val="GHEA Grapalat"/>
        <family val="3"/>
      </rPr>
      <t>2</t>
    </r>
    <r>
      <rPr>
        <sz val="9"/>
        <color theme="1"/>
        <rFont val="GHEA Grapalat"/>
        <family val="3"/>
      </rPr>
      <t>՝</t>
    </r>
  </si>
  <si>
    <r>
      <t>Ծրագրի անվանումը</t>
    </r>
    <r>
      <rPr>
        <vertAlign val="superscript"/>
        <sz val="9"/>
        <color theme="1"/>
        <rFont val="GHEA Grapalat"/>
        <family val="3"/>
      </rPr>
      <t>3</t>
    </r>
    <r>
      <rPr>
        <sz val="9"/>
        <color theme="1"/>
        <rFont val="GHEA Grapalat"/>
        <family val="3"/>
      </rPr>
      <t>՝</t>
    </r>
  </si>
  <si>
    <r>
      <t>Միջոցառման դասիչը</t>
    </r>
    <r>
      <rPr>
        <vertAlign val="superscript"/>
        <sz val="9"/>
        <color theme="1"/>
        <rFont val="GHEA Grapalat"/>
        <family val="3"/>
      </rPr>
      <t>4</t>
    </r>
    <r>
      <rPr>
        <sz val="9"/>
        <color theme="1"/>
        <rFont val="GHEA Grapalat"/>
        <family val="3"/>
      </rPr>
      <t>՝</t>
    </r>
  </si>
  <si>
    <r>
      <t>Միջոցառման անվանումը</t>
    </r>
    <r>
      <rPr>
        <vertAlign val="superscript"/>
        <sz val="9"/>
        <color theme="1"/>
        <rFont val="GHEA Grapalat"/>
        <family val="3"/>
      </rPr>
      <t>5</t>
    </r>
    <r>
      <rPr>
        <sz val="9"/>
        <color theme="1"/>
        <rFont val="GHEA Grapalat"/>
        <family val="3"/>
      </rPr>
      <t>՝</t>
    </r>
  </si>
  <si>
    <r>
      <t>Ծրագրի /միջոցառման սկիզբը</t>
    </r>
    <r>
      <rPr>
        <vertAlign val="superscript"/>
        <sz val="9"/>
        <color theme="1"/>
        <rFont val="GHEA Grapalat"/>
        <family val="3"/>
      </rPr>
      <t>6</t>
    </r>
  </si>
  <si>
    <r>
      <t>Ծրագրի /միջոցառման նախատեսվող ավարտը</t>
    </r>
    <r>
      <rPr>
        <vertAlign val="superscript"/>
        <sz val="9"/>
        <color theme="1"/>
        <rFont val="GHEA Grapalat"/>
        <family val="3"/>
      </rPr>
      <t>7</t>
    </r>
  </si>
  <si>
    <r>
      <t>Ծախսային պարտավորության բնույթը</t>
    </r>
    <r>
      <rPr>
        <vertAlign val="superscript"/>
        <sz val="9"/>
        <color theme="1"/>
        <rFont val="GHEA Grapalat"/>
        <family val="3"/>
      </rPr>
      <t>8</t>
    </r>
  </si>
  <si>
    <r>
      <t>Պարտադիր կամ հայեցողական  պարտավորությունների շրջանակը</t>
    </r>
    <r>
      <rPr>
        <vertAlign val="superscript"/>
        <sz val="9"/>
        <color theme="1"/>
        <rFont val="GHEA Grapalat"/>
        <family val="3"/>
      </rPr>
      <t>9</t>
    </r>
  </si>
  <si>
    <r>
      <t>Պարտադիր պարտավորության շրջանակներում գործադիր մարմնի հայեցողական իրավասությունների շրջանակները</t>
    </r>
    <r>
      <rPr>
        <vertAlign val="superscript"/>
        <sz val="9"/>
        <color theme="1"/>
        <rFont val="GHEA Grapalat"/>
        <family val="3"/>
      </rPr>
      <t>10</t>
    </r>
  </si>
  <si>
    <r>
      <t>Պարտադիր կամ հայեցողական պարտավորությունը սահմանող օրենսդրական հիմքերը</t>
    </r>
    <r>
      <rPr>
        <vertAlign val="superscript"/>
        <sz val="9"/>
        <color theme="1"/>
        <rFont val="GHEA Grapalat"/>
        <family val="3"/>
      </rPr>
      <t>11</t>
    </r>
  </si>
  <si>
    <r>
      <t xml:space="preserve">Ծախսային գործոնը </t>
    </r>
    <r>
      <rPr>
        <vertAlign val="superscript"/>
        <sz val="9"/>
        <color theme="1"/>
        <rFont val="GHEA Grapalat"/>
        <family val="3"/>
      </rPr>
      <t xml:space="preserve">12 </t>
    </r>
  </si>
  <si>
    <r>
      <t>Չափի միավորը</t>
    </r>
    <r>
      <rPr>
        <vertAlign val="superscript"/>
        <sz val="9"/>
        <color theme="1"/>
        <rFont val="GHEA Grapalat"/>
        <family val="3"/>
      </rPr>
      <t>13</t>
    </r>
  </si>
  <si>
    <r>
      <t>Գործոնի տեսակը</t>
    </r>
    <r>
      <rPr>
        <vertAlign val="superscript"/>
        <sz val="9"/>
        <color theme="1"/>
        <rFont val="GHEA Grapalat"/>
        <family val="3"/>
      </rPr>
      <t xml:space="preserve">14 </t>
    </r>
  </si>
  <si>
    <r>
      <t>Ստանդարտի (նորմատիվի) առկայությունը</t>
    </r>
    <r>
      <rPr>
        <vertAlign val="superscript"/>
        <sz val="9"/>
        <color theme="1"/>
        <rFont val="GHEA Grapalat"/>
        <family val="3"/>
      </rPr>
      <t>15</t>
    </r>
  </si>
  <si>
    <r>
      <t>Ծախսային գործոնի մակարդակը</t>
    </r>
    <r>
      <rPr>
        <vertAlign val="superscript"/>
        <sz val="9"/>
        <color theme="1"/>
        <rFont val="GHEA Grapalat"/>
        <family val="3"/>
      </rPr>
      <t xml:space="preserve">16 </t>
    </r>
  </si>
  <si>
    <r>
      <t>Հիմնավորումներ/ Պատճառներ</t>
    </r>
    <r>
      <rPr>
        <vertAlign val="superscript"/>
        <sz val="9"/>
        <color theme="1"/>
        <rFont val="GHEA Grapalat"/>
        <family val="3"/>
      </rPr>
      <t xml:space="preserve">17 </t>
    </r>
  </si>
  <si>
    <r>
      <t>Ծախսային տարրերը</t>
    </r>
    <r>
      <rPr>
        <vertAlign val="superscript"/>
        <sz val="9"/>
        <color theme="1"/>
        <rFont val="GHEA Grapalat"/>
        <family val="3"/>
      </rPr>
      <t>21</t>
    </r>
  </si>
  <si>
    <r>
      <t>Բազային (փաստացի) տարի</t>
    </r>
    <r>
      <rPr>
        <vertAlign val="superscript"/>
        <sz val="9"/>
        <color theme="1"/>
        <rFont val="GHEA Grapalat"/>
        <family val="3"/>
      </rPr>
      <t>25</t>
    </r>
  </si>
  <si>
    <r>
      <t>Ընթացիկ տարի (պլանային)</t>
    </r>
    <r>
      <rPr>
        <vertAlign val="superscript"/>
        <sz val="9"/>
        <color theme="1"/>
        <rFont val="GHEA Grapalat"/>
        <family val="3"/>
      </rPr>
      <t>26</t>
    </r>
  </si>
  <si>
    <r>
      <t>Գնային գործոններով պայմանավորված ծախսերի ընդհանուր փոփոխությունը</t>
    </r>
    <r>
      <rPr>
        <vertAlign val="superscript"/>
        <sz val="9"/>
        <color theme="1"/>
        <rFont val="GHEA Grapalat"/>
        <family val="3"/>
      </rPr>
      <t>27</t>
    </r>
    <r>
      <rPr>
        <sz val="9"/>
        <color theme="1"/>
        <rFont val="GHEA Grapalat"/>
        <family val="3"/>
      </rPr>
      <t xml:space="preserve"> (+/-)</t>
    </r>
  </si>
  <si>
    <r>
      <t>Ոչ գնային գործոններով պայմանավորված ծախսերի ընդհանուր փոփոխությունը</t>
    </r>
    <r>
      <rPr>
        <vertAlign val="superscript"/>
        <sz val="9"/>
        <color theme="1"/>
        <rFont val="GHEA Grapalat"/>
        <family val="3"/>
      </rPr>
      <t>28</t>
    </r>
    <r>
      <rPr>
        <sz val="9"/>
        <color theme="1"/>
        <rFont val="GHEA Grapalat"/>
        <family val="3"/>
      </rPr>
      <t xml:space="preserve"> (+/-)</t>
    </r>
  </si>
  <si>
    <r>
      <t>Միջոցառման գծով ճշգրտված բազային բյուջեն</t>
    </r>
    <r>
      <rPr>
        <vertAlign val="superscript"/>
        <sz val="9"/>
        <color theme="1"/>
        <rFont val="GHEA Grapalat"/>
        <family val="3"/>
      </rPr>
      <t>29</t>
    </r>
    <r>
      <rPr>
        <sz val="9"/>
        <color theme="1"/>
        <rFont val="GHEA Grapalat"/>
        <family val="3"/>
      </rPr>
      <t xml:space="preserve"> </t>
    </r>
  </si>
  <si>
    <r>
      <t>Ծախսային խնայողության գծով ամփոփ առաջարկը</t>
    </r>
    <r>
      <rPr>
        <vertAlign val="superscript"/>
        <sz val="9"/>
        <color theme="1"/>
        <rFont val="GHEA Grapalat"/>
        <family val="3"/>
      </rPr>
      <t>30</t>
    </r>
    <r>
      <rPr>
        <sz val="9"/>
        <color theme="1"/>
        <rFont val="GHEA Grapalat"/>
        <family val="3"/>
      </rPr>
      <t xml:space="preserve"> (-)</t>
    </r>
  </si>
  <si>
    <r>
      <t>Միջոցառման գծով ծախսերը</t>
    </r>
    <r>
      <rPr>
        <vertAlign val="superscript"/>
        <sz val="9"/>
        <color theme="1"/>
        <rFont val="GHEA Grapalat"/>
        <family val="3"/>
      </rPr>
      <t>31</t>
    </r>
    <r>
      <rPr>
        <sz val="9"/>
        <color theme="1"/>
        <rFont val="GHEA Grapalat"/>
        <family val="3"/>
      </rPr>
      <t xml:space="preserve"> </t>
    </r>
  </si>
  <si>
    <t>Հավելված N 1. Գոյություն ունեցող պարտավորությունների գծով ծախսակազմումների ամփոփ ձևաչափ</t>
  </si>
  <si>
    <t>Ձևաչափ 1. Գոյություն ունեցող պարտավորությունների գծով ծախսակազմումների ամփոփ տեղեկատվություն</t>
  </si>
  <si>
    <t xml:space="preserve">1 Ձևաչափը լրացվում է գոյություն ունեցող պարտավորությունների գծով առկա բյուջետային ծրագրերի յուրաքանչյուր միջոցառման համար ամփոփ փաստաթղթի տեսքով՝ սույն փաստաթղթի առանձին շիթերում լրացված տեղեկատվության հիման վրա` խմբավորված ըստ առանձին ծրագրերի </t>
  </si>
  <si>
    <t>Ձևաչափ N 2. Գոյություն ունեցող պարտավորությունների գծով ծախսակազմումների ամփոփ ձևաչափ</t>
  </si>
  <si>
    <t>1. Գոյություն ունեցող միջոցառումը</t>
  </si>
  <si>
    <t xml:space="preserve">2․ Լրացվում է բյուջետային ծրագրի դասիչը՝ Ծրագրային դասակարգչով սահմանված դասիչներին համապատասխան </t>
  </si>
  <si>
    <t>3․ Լրացվում է բյուջետային ծրագրի անվանումը</t>
  </si>
  <si>
    <t xml:space="preserve">4 Լրացվում է բյուջետային ծրագրի միջոցառման դասիչը՝ Ծրագրային դասակարգչով սահմանված դասիչներին համապատասխան </t>
  </si>
  <si>
    <t>6․ Լրացվում է ծրագրի/միջոցառման գործունեության սկիզբը (այն տարեթիվը, երբ առաջին անգամ այդ ծրագիրը/միջոցառումը հաստատվել է որևիցե ՀՀ պետական բյուջեով): Այն դեպքերում, երբ ծրագիրը շարունակաբար գործում է ավելի քան 5 տարի և անհնար է վերհանել ծրագրի մեկնարկի տարեթիվը, ապա նշվում է «ավելի քան 5 տարի»:</t>
  </si>
  <si>
    <t>7․ Լրացվում է այն դեպքում, երբ ծրագիրը/միջոցառումը նախատեսված կամ հաստատված է կոնկրետ ժամանակահատվածի համար (օրինակ՝ արտաքին աջակցությամբ կոնկրետ ծրագրեր): Անորոշ ժամկետայնության պարագայում լրացվում է «շարունակական» բառը:</t>
  </si>
  <si>
    <t>2. Միջոցառման հիմքում դրված ծախսային պարտավորության բնույթը</t>
  </si>
  <si>
    <t xml:space="preserve">8․ Լրացվում է միջոցառման հիմքում դրված ծախսային պարտավորության բնույթը՝ «Պարտադիր ծախսերին դասվող միջոցառում»,
 «Հայեցողական ծախսերին դասվող միջոցառում (շարունակական)», «Հայեցողական ծախսերին դասվող միջոցառում (ոչ շարունակական)», որը անհրաժեշտ է ընտրել նշված տարբերակներից։ </t>
  </si>
  <si>
    <t>9. Ներկայացվում է համապատասխան միջոցառման շրջանակներում իրականացվող պարտադիր (պարտադիր ծախսերին դասվող միջոցառումների դեպքում) կամ հայեցողական (հայեցողական ծախսերին դասվող միջոցառումների դեպքում) պարտավորությունների համառոտ նկարագիրը՝ այդ թվում մատուցվող ծառայությունների, տրամադրող տարնսֆերտների և շահառուների շրջանակը:</t>
  </si>
  <si>
    <t>10. Սյունակը լրացվում է միայն պարտադիր ծախսերին դասվող միջոցառումների համար:</t>
  </si>
  <si>
    <t>11. Սյունակում կատարվում են հղումներ պատադիր ծախսային պարտավորությունները սահմանող օրենքների և միջազգային պայմանագրերի կոնկրետ դրույթների վրա, իսկ այդ պարտավորությունների շրջանակներում գործադիր մարմին վերապահված հայեցողական իրավասությունների դեպքում՝ նաև այդ իրավասությունները սահմանող իրավական ակտերի վրա: Հայեցողական ծախսերին դասվող միջոցառումների դեպքում կատարվում են հղումներ այդ ծախսային պարտավորությունները սահմանող իրավական ակտերի վրա:</t>
  </si>
  <si>
    <t>3. Միջոցառման ծախսակազմման հիմքում դրված հիմնական ծախսային գործոնները</t>
  </si>
  <si>
    <t xml:space="preserve">12. «Ծախսային գործոնը սյունակում ներկայացվում է ծախսերի մակարդակի վրա ուղղակիորեն ազդող բոլոր այն գործոնները, որոնց ազդեցությամբ փոփոխություններ են կատարվել ծախսերում։ Ծախսային գործոնները պետք է ներառեն միայն այն գնային և ոչ գնային գործոնները, որոնց մակարդակների փոփոխությունները կատարվել են հայտատուից անկախ պատճառներով: </t>
  </si>
  <si>
    <t>13. «Չափի միավորը» արտահայտում է համապատասխան գործոնի ցուցանիշի չափման միավորը:</t>
  </si>
  <si>
    <t>14. «Գործոնի տեսակը» սյունակում ներկայացվում են համապատասխան գործոնի տեսակը՝ «գնային գործոն» կամ «ոչ գնային գործոն»:</t>
  </si>
  <si>
    <t xml:space="preserve">15. «Ստանդարտի (նորմատիվի) առկայությունը» սյունակում լրացվում է «Ոչ» բառը համապատասխան ցուցանիշի հետ կապված ծախսային ստանդարտների (նորմատիվի) բացակայության դեպքում, իսկ դրա առկայության դեպքում կատարվում է հղում այդ ստանդարտը կամ նորմատիվը սահմանող փաստաթղթին: </t>
  </si>
  <si>
    <t>16․ «Գործոնի կամ ռեսուրսի սպառման (ծախսման) մակարդակը» սյունակում լրացվում է ծախսային գործոնների կամ դրանց ազդեցությամբ փոփոխված՝ ռեսուրսների սպառման (ծախսման) մակարդակներն արտահայտող ցուցանիշները՝ համապատասխան տարիների համար:</t>
  </si>
  <si>
    <t xml:space="preserve">17. «Հիմնավորում/պատճառներ» սյունակում լրացվում են գործոնի մակարդակների, ինչպես նաև դրանց ազդեցությամբ համապատասխան ռեսուրսների սպառման մակարդակների փոփոխության պատճառներն ու հիմնավորումները: Ներկայացվում են հիմնավորումներ ծախսերի վրա ազդող գործոնների ընտրության և բյուջետավորվող տարիներից յուրաքանչյուրում նախորդ ժամանակահատվածների համեմատ կանխատեսվող փոփոխությունների վերաբերյալ։ Հիմնավորումները ներկայացնելիս, անհրաժեշտ է ներկայացնել նաև այն ընդհանուր երևույթները/գործոնները/հանգամանքները, որոնք ազդել են համապատասխան գործոնների կանխատեսվող փոփոխությունների վրա (օրինակ պահանջարկի փոփոխություն, իրավական ակտերի ընդունում և այլն): </t>
  </si>
  <si>
    <t>4. Միջոցառման գծով ծախսային խնայողությունների առաջարկները</t>
  </si>
  <si>
    <t xml:space="preserve">18. Աղյուսակում ներկայացվում է միջոցառման գծով ծախսային խնայողությունների վերաբերյալ առաջարկները՝ համապատասխան հաշվարկներով և հիմնավորումներով: </t>
  </si>
  <si>
    <t xml:space="preserve">20. Ներկայացվում է միջոցառման գծով հաշվարկված ծախսերում խնայողությունների վերաբերյալ առաջարկի մանրամասն նկարագրությունը՝ ներառյալ համապատասխան հաշվարկներն ու հիմնվորումները: </t>
  </si>
  <si>
    <t xml:space="preserve">5. Միջոցառման գծով ծախսերի ամփոփ հաշվարկը </t>
  </si>
  <si>
    <t xml:space="preserve">21. «Ծախսային տարրերը» սյունակում ներկայացվում է տվյալ միջոցառմանն առնչվող ծախսային տարրերը՝ խմբավորված ըստ բյուջետային ծախսերի տնտեսագիտական դասակարգման հոդվածների: Ընդ որում, ըստ հոդվածների բացված ներկայացվում են միայն այն ծախսերը, որոնց հաշվարկներում հայտատուից անկախ պատճառներով փոփոխություններ են կատարվել բազային տարվա (2022թ) ծախսերի համեմատ: Բազային տարում համապատասխան ծախսերի վերաբերյալ փաստացի ցուցանիշների բացակայության դեպքում որպես համեմատության ելակետ անհրաժեշտ է դիտարկել 2023 թվականի համար հաստատված համապատասխան պլանային ցուցանիշները: </t>
  </si>
  <si>
    <t>22. «Ընդամենը փոփոխության ենթարկված ծախսեր» տողում լրացում է բազային տարվա (2020թ) ծախսերի համեմատ հայտատուից անկախ պատճառներով փոփոխության ենթարկված բոլոր ծախսային տարրերի (հոդվածների) գծով ընհանուր ծախսերը: Այն հավասար է փոփոխության ենթարկված հոդվածների գծով ծախսերի հանրագումարին: Բազային տարում համապատասխան ծախսերի վերաբերյալ փաստացի ցուցանիշների բացակայության դեպքում որպես համեմատության ելակետ անհրաժեշտ է դիտարկել 2021 թվականի համար հաստատված համապատասխան պլանային ցուցանիշները:</t>
  </si>
  <si>
    <t xml:space="preserve">23. «Ընդամենը փոփոխության չենթարկված ծախսեր» տողում լրացում է բազային տարվա (2020թ) ծախսերի համեմատ փոփոխության չենթարկված բոլոր ծախսային տարրերի (հոդվածների) գծով ընհանուր ծախսերը: Այն հավասար է փոփոխության չենթարկված ծախսային տարրերի (հոդվածների) գծով ծախսերի հանրագումարին: Ընդ որում, այդ ծախսային տարրերի (հոդվածների) գծով ծախսերի բացվածքը աղյուսակում չի ներկայացվում: Բազային տարում համապատասխան ծախսերի վերաբերյալ փաստացի ցուցանիշների բացակայության դեպքում որպես համեմատության ելակետ անհրաժեշտ է դիտարկել 2021 թվականի համար հաստատված համապատասխան պլանային ցուցանիշները: </t>
  </si>
  <si>
    <t xml:space="preserve">24. «ԸՆԴԱՄԵՆԸ» տողում լրացում է միջոցառման գծով բոլոր ծախսերի հանրագումարը՝ համապատասխան տարիների համար: </t>
  </si>
  <si>
    <t>25․ Ըստ ծախսային տարրերի լրացում է 2022 թվականի բազային (փաստացի) տարվա ֆինանսական ցուցանիշները</t>
  </si>
  <si>
    <t>26․ Ըստ ծախսային տարրերի լրացում է 2023 թվականի ընթացիկ (պլանային) տարվա ֆինանսական ցուցանիշները</t>
  </si>
  <si>
    <t xml:space="preserve">27. «Գնային գործոններով պայմանավորված ծախսերի ընդհանուր փոփոխությունը» սյունակում ներկայացվում են այն ծախսերը, որոնք առաջացել են գնային գործոնների փոփոխության արդյունքում: </t>
  </si>
  <si>
    <t xml:space="preserve">28. «Ոչ գնային գործոններով պայմանավորված ծախսերի ընդհանուր փոփոխությունը» սյունակում ներկայացվում են այն ծախսերը, որոնք առաջացել են ոչ գնային գործոնների փոփոխության արդյունքում: </t>
  </si>
  <si>
    <r>
      <t>Ընդամենը փոփոխության ենթարկված ծախսեր (հազ. դրամ)</t>
    </r>
    <r>
      <rPr>
        <vertAlign val="superscript"/>
        <sz val="9"/>
        <color theme="1"/>
        <rFont val="GHEA Grapalat"/>
        <family val="3"/>
      </rPr>
      <t>22</t>
    </r>
  </si>
  <si>
    <r>
      <t>Ընդամենը փոփոխության չենթարկված ծախսեր (հազ. դրամ)</t>
    </r>
    <r>
      <rPr>
        <vertAlign val="superscript"/>
        <sz val="9"/>
        <color theme="1"/>
        <rFont val="GHEA Grapalat"/>
        <family val="3"/>
      </rPr>
      <t>23</t>
    </r>
  </si>
  <si>
    <r>
      <t>ԸՆԴԱՄԵՆԸ (հազ. դրամ)</t>
    </r>
    <r>
      <rPr>
        <vertAlign val="superscript"/>
        <sz val="9"/>
        <color theme="1"/>
        <rFont val="GHEA Grapalat"/>
        <family val="3"/>
      </rPr>
      <t>24</t>
    </r>
  </si>
  <si>
    <t>29․ Ներկայացվում է միջոցառման գծով ճշգրտված բազային բյուջեն՝ 2024, 2025 և 2026 թթ համար</t>
  </si>
  <si>
    <t>31․ Ներկայացվում է միջոցառման գծով ծախսերը՝ 2024, 2025 և 2026 թթ համար</t>
  </si>
  <si>
    <t xml:space="preserve">5․ Lրացվում է բյուջետային ծրագրի միջոցառման անվանումը </t>
  </si>
  <si>
    <t>փոխարժեքի գնի իջոցում</t>
  </si>
  <si>
    <t>NN</t>
  </si>
  <si>
    <t>Ծրագրային դասիչը</t>
  </si>
  <si>
    <t>Ընդամենը ծախսեր (հազ. դրամ)</t>
  </si>
  <si>
    <t>Միջոցառման հիմքում դրված ծախսային պարտավորության բնույթը</t>
  </si>
  <si>
    <t>30․ Ներկայացվում է միջոցառման ծախսային խնայողության գծով ամփոփ առաջարկը՝ 2024, 2025 և 2026 թթ համար՝ ( - ) նշանով</t>
  </si>
  <si>
    <t>Քաղաքացիական կացության ակտերի գրանցում</t>
  </si>
  <si>
    <t xml:space="preserve">Քաղաքացիական կացության ակտերի գրանցման՝ տեղեկանքների տրամադրման, ակտային գրանցումների վերականգնման, ակտային գրանցումներում ուղղումների, փոփոխությունների կատարման համար համայնքի ղեկավարին լիազորությունների պատվիրակում </t>
  </si>
  <si>
    <t>համայնքի ղեկավարին պատվիրակված լիազրությունների իրականացման համար անհրաժեշտ  ծախսերի ծավալը</t>
  </si>
  <si>
    <t>«Քաղաքացիական կացության ակտերի մասին» ՀՀ օրենք</t>
  </si>
  <si>
    <t>4729.Այլ նպաստներ բյուջեից</t>
  </si>
  <si>
    <t>Արդարադատության ոլորտում քաղաքականության  մշակում, ծրագրերի համակարգում, խորհրդատվության և մոնիտորինգի իրականացում</t>
  </si>
  <si>
    <t>Քաղաքացիական կացության ակտերի գրանցման ծառայությունների տրամադրում</t>
  </si>
  <si>
    <t>4235.Կառավարչական ծառայություններ</t>
  </si>
  <si>
    <t>Աշխատողների աշխատավարձ</t>
  </si>
  <si>
    <t>դրամ</t>
  </si>
  <si>
    <t>Թարգմանչական ծառայություններ</t>
  </si>
  <si>
    <t>շարունակական</t>
  </si>
  <si>
    <t xml:space="preserve">Աջակցություն օրենսդրության զարգացման և իրավական հետազոտությունների կենտրոնի գործունեությանը </t>
  </si>
  <si>
    <t>ազգային, օտարերկրյա օրենսդրության և գիտական, այդ թվում՝ իրավահամեմատական, վերլուծությունների իրականացում, դրանց արդյունքներով վերհանված միջազգային լավագույն փորձի և նորարարական իրավական նախաձեռնությունների ներդնում ներպետական օրենսդրության մեջ,հանրային քննարկումների և հանրային իրազեկմանն ուղղված միջոցառումների կազմակերպում և իրականացում,նորմատիվ իրավական ակտերի կիրարկման մշտադիտարկման իրականացում,</t>
  </si>
  <si>
    <t>ՀՀ կառավարության 25.08.2016թ. թիվ 858-Ն որոշում, Արդարադատության նախարարի և ԱՄՆ ՄԶԳ-ի միջև 2019 թվականի սեպտեմբերի 6-ին ստորագրված իրականացման նամակ՝ ԱՄՆ ՄԶԳ-ի և Հայաստանի Հանրապետության կառավարության միջև 2013թ. կնքված՝ Զարգացման համագործակցության նպատակի AAG-111-G-13-001 համաձայնագիր</t>
  </si>
  <si>
    <t>միավոր</t>
  </si>
  <si>
    <t>Հանրային քննարկումներ</t>
  </si>
  <si>
    <t>ՀՀ արդարադատության նախարարության տեխնիկական հագեցվածության ապահովում</t>
  </si>
  <si>
    <t>Վարչական սարքավորումների ձեռքբերում</t>
  </si>
  <si>
    <t>Վարչական սարքավորումներ</t>
  </si>
  <si>
    <t>հատ</t>
  </si>
  <si>
    <t>5122.Վարչական սարքավորումներ</t>
  </si>
  <si>
    <t>Սարքավորումներ</t>
  </si>
  <si>
    <t>Դատական և հանրային պաշտպանություն</t>
  </si>
  <si>
    <t>Հանրային պաշտպանության ծառայություններ</t>
  </si>
  <si>
    <t>Օրենսդրությամբ սահմանված դեպքերում քաղաքացիներին անվճար իրավաբանական ծառայությունների տրամադրում</t>
  </si>
  <si>
    <t>Հանրային պաշտպանների թվաքանակ</t>
  </si>
  <si>
    <t>«Փաստաբանության մասին» ՀՀ օրենք</t>
  </si>
  <si>
    <t xml:space="preserve">Օրենսդրությամբ (օրենքներով և կառավարության որոշումներով) </t>
  </si>
  <si>
    <t>Սնանկության գործերով կառավարչական  ծառայությունների ձեռքբերում</t>
  </si>
  <si>
    <t>Հայեցողական բաղադրիչ չի պարունակում</t>
  </si>
  <si>
    <t>«Սնանկության մասին» ՀՀ օրենք</t>
  </si>
  <si>
    <t>Փոխհատուցման գումարի փոփոխություն</t>
  </si>
  <si>
    <t>Քրեական հետապնդում, վարչական վարույթ իրականացնող մարմինների կամ քրեական գործերով դատարանների որոշումների հիման վրա փորձագիտական հետազոտությունների իրականացում և դրա արդյունքում փորձագետի եզրակացությունների տրամադրում</t>
  </si>
  <si>
    <t>ՀՀ քրեական դատավարության օրենսգիրք</t>
  </si>
  <si>
    <t>Փորձաքննությունների քանակ</t>
  </si>
  <si>
    <t>Փորձաքննությունների ծառայությունների տրամադրում</t>
  </si>
  <si>
    <t>Քրեակատարողական ծառայություններ</t>
  </si>
  <si>
    <t>Ներկայացված է ըստ ծրագրերի</t>
  </si>
  <si>
    <t>4637Ընթացիկ դրամաշնորհներ պետական ոչ առևտրային կազմակերպություններին</t>
  </si>
  <si>
    <t xml:space="preserve">Իրավախախտում կատարած անձանց գեղագիտական դաստիարակության և կրթական ծրագրերի իրականացում </t>
  </si>
  <si>
    <t>Քրեակատարողական հիմնարկներում գտնվող իրավախախտում կատարած անձանց գեղագիտական դաստիարակության և անկախ տարիքից՝ ազատությունից զրկված անձանց համար հանրակրթության իրականացում</t>
  </si>
  <si>
    <t>Իրավախախտում կատարած անձանց գեղագիտական դաստիարակության</t>
  </si>
  <si>
    <t>«Կրթության մասին» օրենքում լրացում կատարելու մասին» 2022 թվականի մայիսի 25-ի ՀՕ-130-Ն օրենք, ՀՀ  կառավարության 2021-2026թթ. ծրագիր, Մարդու իրավունքների պաշտպանության ազգային ռազմավարության, Հայաստանի Հանրապետությունում երեխայի իրավունքների պաշտպանության ռազմավարական ծրագրեր</t>
  </si>
  <si>
    <t xml:space="preserve"> 175,211.50 </t>
  </si>
  <si>
    <t>ոչ</t>
  </si>
  <si>
    <t>ՀՀ արդարադատության նախարարության պրոբացիայի ծառայության կարողությունների զարգացում և տեխնիկական հագեցվածության ապահովում</t>
  </si>
  <si>
    <t>Սարքավորումներ և էլեկտրոնային հսկողության միջոցներ</t>
  </si>
  <si>
    <t>5129.Այլ մեքենաներ և սարքավորւմներ</t>
  </si>
  <si>
    <t>5122.Վարչական և սարքավորւմներ</t>
  </si>
  <si>
    <t>ՀՀ արդարադատության նախարարության քրեակատարողական  ծառայության կարողությունների զարգացում և տեխնիկական հագեցվածության ապահովում</t>
  </si>
  <si>
    <t>Պրոբացիայի շահառուների համար էլեկտրոնյին հսկողության միջոցների ձեռքբերում</t>
  </si>
  <si>
    <t>ՀՀ կառավարության 28․11․2019թ․ թիվ 1717-Լ որոշում</t>
  </si>
  <si>
    <t>Ոչ</t>
  </si>
  <si>
    <t>ՀՀ ԱՆ քրեակատարողական  հիմնարկների  շենքային պայմանների բարելավում</t>
  </si>
  <si>
    <t>Նախագծանախահաշվային փաստաթղթերի ձեռքբերում</t>
  </si>
  <si>
    <t>նախագծանախահաշվային փաստաթղթեր</t>
  </si>
  <si>
    <t>5134. Նախագծահետազոտական ծախսեր</t>
  </si>
  <si>
    <t>Քրեակատարողական հիմնարկների օպտիմալացում , շենքային պայմանների բավարարում</t>
  </si>
  <si>
    <t>Քրեակատարողական հիմնարկների կառուցում և կապիտալ վերանորոգում</t>
  </si>
  <si>
    <t>ՀՀ կառավարության 29.07.2022թ. թիվ 1133-Լ որոշում</t>
  </si>
  <si>
    <t>Իրավական իրազեկում և տեղեկատվության ապահովում</t>
  </si>
  <si>
    <t>Հրատարակչական,տեղեկատվական և տպագրական ծառայություններ</t>
  </si>
  <si>
    <t>4234.Տեղեկատվական ծառայություններ</t>
  </si>
  <si>
    <t>Ձևաթղթեր</t>
  </si>
  <si>
    <t>ՀՀ-ում ընդունված և ստորագրված իրավական ակտերի պաշտոնական հրատարակման, ձևաթղթերի տպագրման ծառայություններ</t>
  </si>
  <si>
    <t xml:space="preserve">«Նորմատիվ  իրավական ակտերի մասին» ՀՀ օրենք,  Քաղաքացիական կացության ակտերի մասին ՀՀ օրենք  </t>
  </si>
  <si>
    <t xml:space="preserve">ձևաթղթերի տպաքանակ </t>
  </si>
  <si>
    <t>ՀՀ, ԵՏՄ, ԵՄ իրավական ակտերի՝ միջազգային պայմանագրերի, միջազգային համագործակցությանն առնչվող փաստաթղթերի՝ դատական ակտերի, ՄԻԵԴ վճիռների և հարակից փաստաթղթերի՝ պաշտոնական թարգմանությունների կատարում ու ժամանակին ներկայացում շահառու մարմիններին</t>
  </si>
  <si>
    <t xml:space="preserve">Անգլերեն՝ ռուսերեն և հայերեն լեզուներով  թարգմանված՝ վերանայված և խմբագրված/սրբագրված նյութերի էջաքանակ </t>
  </si>
  <si>
    <t>«Նորմատիվ իրավական ակտերի մասին» ՀՀ օրենք,</t>
  </si>
  <si>
    <t>«Միջազգային պայմանագրերի մասին» ՀՀ օրենք</t>
  </si>
  <si>
    <t xml:space="preserve">«Եվրասիական տնտեսական միության մասին» 2014 թվականի մայիսի 29-ի պայմանագրին միանալու մասին պայմանագիր,«Եվրասիական տնտեսական միության մասին» պայմանագիր,ՀՀ-ԵՄ Համապարփակ և ընդլայնված գործընկերության համաձայնագիր,«Տարածաշրջանային կամ փոքրամասնությունների լեզուների եվրոպական խարտիա» </t>
  </si>
  <si>
    <t>Թարգմանություն</t>
  </si>
  <si>
    <t>էջ</t>
  </si>
  <si>
    <t>Արխիվային ծառայություններ</t>
  </si>
  <si>
    <t>Հայաստանի Հանրապետության ազգային արխիվային հավաքածուի պահպանության ապահովում , համալրում, հաշվառում և հանրահռչակում</t>
  </si>
  <si>
    <t>Ոլորտի օրենսդրական և նորմատիվային դաշտի կանոնակարգում, իրականացվող ծրագրի նկատմամաբ վերահսկողության ապահովում</t>
  </si>
  <si>
    <t>ՀՀ արխիվային գործի մասին օրենք</t>
  </si>
  <si>
    <t>Արդարադատության համակարգի աշխատակիցների վերապատրաստում և հատուկ ուսուցում</t>
  </si>
  <si>
    <t>Հատուկ ծառայողների վերապատրաստում և հատուկ ուսուցում</t>
  </si>
  <si>
    <t>Մեկ էջի թարգմանության միջին արժեք</t>
  </si>
  <si>
    <t xml:space="preserve">Շահառուների քանակ </t>
  </si>
  <si>
    <t xml:space="preserve">Մեկ ունկնդրի վերապատրաստման մեկ ակադեմիական ժամի միջին արժեքը`դրամ </t>
  </si>
  <si>
    <t xml:space="preserve"> Մեկ ունկնդրի հատուկ ուսուցման մեկ ակադեմիական ժամի միջին արժեքը` դրամ </t>
  </si>
  <si>
    <t>մարդ</t>
  </si>
  <si>
    <t>ՀՀ արդարադատության նախարարի 2022թ-ի հունվարի 11-ի N 11-Լ հրաման</t>
  </si>
  <si>
    <t>ՔԿԱԳ հետ կապված գործառույթների կատարման համար տեղական ինքնակառավարման մարմիններում ստեղծված սպասարկման կենտրոնների հաստիքային միավորներ</t>
  </si>
  <si>
    <t>հաստիքային միավոր</t>
  </si>
  <si>
    <t>ՀՀ կառավարության 16․09․2021թ․ թիվ 1531-Ն որոշում</t>
  </si>
  <si>
    <t>ՔԿԱԳ հետ կապված գործառույթների կատարման համար տեղական ինքնակառավարման մարմիններում ստեղծված սպասարկման կենտրոնների մեկ հաստիքային միավորի ծախս</t>
  </si>
  <si>
    <t>ՀՀ կառավարության 02.03.2023թ․ թիվ 256-Ն որոշում</t>
  </si>
  <si>
    <t>1999/2227.2</t>
  </si>
  <si>
    <t>հազ. դրամ</t>
  </si>
  <si>
    <t>Հանրային պաշտպանի և հանրային պաշտպանի գրասենյակի ղեկավարի տեղակալի պաշտոնային դրույքաչափ</t>
  </si>
  <si>
    <t xml:space="preserve"> հանրային պաշտպանի գրասենյակի ղեկավարի տեղակալի պաշտոնային դրույքաչափ</t>
  </si>
  <si>
    <t xml:space="preserve"> հանրային պաշտպանի գրասենյակի ղեկավար</t>
  </si>
  <si>
    <t xml:space="preserve">Սնանկության գործերի քանակ </t>
  </si>
  <si>
    <t xml:space="preserve"> Մեկ փորձաքննության կատարման  միջին արժեք,</t>
  </si>
  <si>
    <t>ՀՀ կառավարության 11.11.2021թ.թիվ 1864-Լ որոշում</t>
  </si>
  <si>
    <t xml:space="preserve"> Քրեակատարողական հիմնարկներում գտնվող դատապարտյալների՛  հանրակրթության  ծրագրում ընդգրկված, մեկ անձի հաշվով  ուսուցման միջին արժեքը</t>
  </si>
  <si>
    <t xml:space="preserve"> Քրեակատարողական հիմնարկներում գտնվող դատապարտյալների  հանրակրթության իրականացում` առանց տարիքային սահմանափակման </t>
  </si>
  <si>
    <t>Անձ</t>
  </si>
  <si>
    <t>Գեղագիտական դաստիարակության  և կրթական ծրագրերում ընդգրկված իրավախախտում կատարած անձանց թիվը</t>
  </si>
  <si>
    <t>ունկնդիր</t>
  </si>
  <si>
    <t xml:space="preserve">   Իրավախախտում կատարած մեկ անձի հաշվով վերասոցիալականացման ու ուսուցման միջին արժեքը,</t>
  </si>
  <si>
    <t>ՀՀ արդարադատության նախարարի հրաման</t>
  </si>
  <si>
    <t xml:space="preserve">Հրատարակված էլեկտրոնային էջերի քանակ </t>
  </si>
  <si>
    <t>Դատավորների,դատախազների,Արդարադատության ուսումնառությունն ավարտած և դատավորների թեկնածուների ցուցակում գտնվող անձանց,դատական ծառայողների,դատախազության աշխատակազմում ծառայողների և դատական կարգադրիչների վերապատրաստման և հատուկ ուսուցման ծառայություններ</t>
  </si>
  <si>
    <t>Դատավորների, դատախազների, դատավորների ու դատախազների թեկնածուների ցուցակում գտնվող անձանց, դատական ծառայողների, դատախազության աշխատակազմում ծառայողների և դատական կարգադրիչների վերապատրաստման և հատուկ ուսուցման կազմակերպում</t>
  </si>
  <si>
    <t>Վերապատրաստման դասընթացներում ընդգրկված թեմաների քանակը</t>
  </si>
  <si>
    <t>«Արդարադատության ակադեմիայի մասին» ՀՀ օրենք</t>
  </si>
  <si>
    <t>Վերապատրաստվող դատավորների թվաքանակ</t>
  </si>
  <si>
    <t>անձ</t>
  </si>
  <si>
    <t xml:space="preserve"> Վերապատրաստվող դատախազների թվաքանակ </t>
  </si>
  <si>
    <t>Վերապատրաստվող դատական կարգադրիչների թվաքանակ</t>
  </si>
  <si>
    <t>Մեկ ունկնդրի վերապատրաստման ակադեմիական ժամի միջին արժեք</t>
  </si>
  <si>
    <t>Մասնագիտական վերապատրաստում անցնող ունկնդիրներին կրթաթոշակի տրամադրում</t>
  </si>
  <si>
    <t>Դատավորների և դատախազների թեկնածությունների ցուցակում  ընդգրկվելու նպատակով անձանց վերապատրաստման  կրթաթոշակի տրամադրում</t>
  </si>
  <si>
    <t>Դասընթացի տևողությունը</t>
  </si>
  <si>
    <t>Կրթաթոշակ ստացող ունկնդիրների թիվ</t>
  </si>
  <si>
    <t>Կրաթոշակի գումարը</t>
  </si>
  <si>
    <t>«Արդարադատության ակադեմիայի մասին» ՀՀ օրենք, հոդված 14</t>
  </si>
  <si>
    <t>4727 կրթական, մշակութային և այլ նպաստներ բյուջեից</t>
  </si>
  <si>
    <t>Հարկադիր կատարման ծառայություններ</t>
  </si>
  <si>
    <t>Հարկադիր կատարումն ապահովող ծառայության տեխնիկական հագեցվածության բարելավում</t>
  </si>
  <si>
    <t>5112.Վարչական սարքավորումներ</t>
  </si>
  <si>
    <t>4639 Այլ ընթացիկդրամաշնորհներ</t>
  </si>
  <si>
    <t xml:space="preserve">2023թ.- բազային տարի (փաստ) </t>
  </si>
  <si>
    <t>2024թ. (սպասողական)</t>
  </si>
  <si>
    <t>2027թ.</t>
  </si>
  <si>
    <t>2023թ.բազային (փաստացի) տարի</t>
  </si>
  <si>
    <t>2024թ.(պլանային)</t>
  </si>
  <si>
    <t>2998.5/3340.8</t>
  </si>
  <si>
    <t>Գրասենյակային նյութեր</t>
  </si>
  <si>
    <t xml:space="preserve"> 676,703.00 </t>
  </si>
  <si>
    <t xml:space="preserve"> 12223 </t>
  </si>
  <si>
    <t xml:space="preserve"> 70.9 </t>
  </si>
  <si>
    <t xml:space="preserve"> 135 </t>
  </si>
  <si>
    <t xml:space="preserve"> 1917.11 </t>
  </si>
  <si>
    <t xml:space="preserve"> 100 </t>
  </si>
  <si>
    <t xml:space="preserve"> 5043 </t>
  </si>
  <si>
    <t>20224թ. (սպասողական)</t>
  </si>
  <si>
    <t>5112/Շենքերի և շինությունների շինարարություն</t>
  </si>
  <si>
    <t>5113/Շենքերի և շինությունների կապիտալ վերանորոգում</t>
  </si>
  <si>
    <t xml:space="preserve">Արխիվային ծառայություններ </t>
  </si>
  <si>
    <t xml:space="preserve"> 2250 </t>
  </si>
  <si>
    <t xml:space="preserve"> 68 </t>
  </si>
  <si>
    <t xml:space="preserve"> 2260 </t>
  </si>
  <si>
    <t xml:space="preserve"> 327 </t>
  </si>
  <si>
    <t xml:space="preserve"> 257 </t>
  </si>
  <si>
    <t xml:space="preserve"> 250 </t>
  </si>
  <si>
    <t xml:space="preserve"> 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</si>
</sst>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\ _֏_-;\-* #,##0.00\ _֏_-;_-* &quot;-&quot;??\ _֏_-;_-@_-"/>
    <numFmt numFmtId="165" formatCode="_(* #,##0.0_);_(* \(#,##0.0\);_(* &quot;-&quot;??_);_(@_)"/>
    <numFmt numFmtId="166" formatCode="_-* #,##0.0\ _֏_-;\-* #,##0.0\ _֏_-;_-* &quot;-&quot;?\ _֏_-;_-@_-"/>
    <numFmt numFmtId="167" formatCode="0.0"/>
  </numFmts>
  <fonts count="24" x14ac:knownFonts="1">
    <font>
      <sz val="11"/>
      <color theme="1"/>
      <name val="Calibri"/>
      <family val="2"/>
      <scheme val="minor"/>
    </font>
    <font>
      <b/>
      <sz val="12"/>
      <color theme="1"/>
      <name val="GHEA Grapalat"/>
      <family val="3"/>
    </font>
    <font>
      <b/>
      <vertAlign val="superscript"/>
      <sz val="12"/>
      <color theme="1"/>
      <name val="GHEA Grapalat"/>
      <family val="3"/>
    </font>
    <font>
      <sz val="9"/>
      <color theme="1"/>
      <name val="GHEA Grapalat"/>
      <family val="3"/>
    </font>
    <font>
      <vertAlign val="superscript"/>
      <sz val="9"/>
      <color theme="1"/>
      <name val="GHEA Grapalat"/>
      <family val="3"/>
    </font>
    <font>
      <i/>
      <sz val="9"/>
      <color theme="1"/>
      <name val="GHEA Grapalat"/>
      <family val="3"/>
    </font>
    <font>
      <sz val="8"/>
      <color theme="1"/>
      <name val="GHEA Grapalat"/>
      <family val="3"/>
    </font>
    <font>
      <i/>
      <sz val="8"/>
      <color theme="1"/>
      <name val="GHEA Grapalat"/>
      <family val="3"/>
    </font>
    <font>
      <b/>
      <sz val="10"/>
      <color theme="1"/>
      <name val="GHEA Grapalat"/>
      <family val="3"/>
    </font>
    <font>
      <b/>
      <i/>
      <sz val="12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9"/>
      <color theme="1"/>
      <name val="GHEA Grapalat"/>
      <family val="3"/>
    </font>
    <font>
      <sz val="10"/>
      <color theme="1"/>
      <name val="GHEA Grapalat"/>
      <family val="3"/>
    </font>
    <font>
      <b/>
      <vertAlign val="superscript"/>
      <sz val="10"/>
      <color theme="1"/>
      <name val="GHEA Grapalat"/>
      <family val="3"/>
    </font>
    <font>
      <sz val="11"/>
      <color theme="1"/>
      <name val="GHEA Grapalat"/>
      <family val="3"/>
    </font>
    <font>
      <i/>
      <vertAlign val="superscript"/>
      <sz val="9"/>
      <color theme="1"/>
      <name val="GHEA Grapalat"/>
      <family val="3"/>
    </font>
    <font>
      <sz val="11"/>
      <color theme="1"/>
      <name val="Calibri"/>
      <family val="2"/>
      <scheme val="minor"/>
    </font>
    <font>
      <b/>
      <i/>
      <sz val="11"/>
      <name val="GHEA Grapalat"/>
      <family val="3"/>
    </font>
    <font>
      <i/>
      <sz val="11"/>
      <name val="GHEA Grapalat"/>
      <family val="3"/>
    </font>
    <font>
      <b/>
      <sz val="11"/>
      <name val="GHEA Grapalat"/>
      <family val="3"/>
    </font>
    <font>
      <sz val="11"/>
      <name val="Calibri"/>
      <family val="2"/>
      <scheme val="minor"/>
    </font>
    <font>
      <sz val="7"/>
      <color theme="1"/>
      <name val="GHEA Grapalat"/>
      <family val="3"/>
    </font>
    <font>
      <sz val="11"/>
      <color rgb="FF000000"/>
      <name val="Calibri"/>
      <family val="2"/>
    </font>
    <font>
      <b/>
      <i/>
      <sz val="8"/>
      <color theme="1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120">
    <xf numFmtId="0" fontId="0" fillId="0" borderId="0" xfId="0"/>
    <xf numFmtId="0" fontId="8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8" fillId="0" borderId="0" xfId="0" applyFont="1" applyAlignment="1">
      <alignment horizontal="left" vertical="center"/>
    </xf>
    <xf numFmtId="0" fontId="8" fillId="0" borderId="0" xfId="0" applyFont="1"/>
    <xf numFmtId="0" fontId="12" fillId="0" borderId="0" xfId="0" applyFont="1"/>
    <xf numFmtId="0" fontId="14" fillId="0" borderId="0" xfId="0" applyFont="1"/>
    <xf numFmtId="0" fontId="3" fillId="3" borderId="1" xfId="0" applyFont="1" applyFill="1" applyBorder="1" applyAlignment="1">
      <alignment vertical="top" wrapText="1"/>
    </xf>
    <xf numFmtId="0" fontId="1" fillId="0" borderId="0" xfId="0" applyFont="1" applyAlignment="1">
      <alignment horizontal="left" vertical="center" wrapText="1"/>
    </xf>
    <xf numFmtId="0" fontId="10" fillId="0" borderId="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3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6" borderId="0" xfId="0" applyFill="1"/>
    <xf numFmtId="0" fontId="3" fillId="3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justify" vertical="center"/>
    </xf>
    <xf numFmtId="0" fontId="20" fillId="0" borderId="0" xfId="0" applyFont="1"/>
    <xf numFmtId="165" fontId="3" fillId="5" borderId="1" xfId="1" applyNumberFormat="1" applyFont="1" applyFill="1" applyBorder="1" applyAlignment="1">
      <alignment vertical="center" wrapText="1"/>
    </xf>
    <xf numFmtId="43" fontId="3" fillId="5" borderId="1" xfId="0" applyNumberFormat="1" applyFont="1" applyFill="1" applyBorder="1"/>
    <xf numFmtId="165" fontId="6" fillId="5" borderId="2" xfId="1" applyNumberFormat="1" applyFont="1" applyFill="1" applyBorder="1" applyAlignment="1">
      <alignment horizontal="center" vertical="center" wrapText="1"/>
    </xf>
    <xf numFmtId="165" fontId="6" fillId="5" borderId="1" xfId="1" applyNumberFormat="1" applyFont="1" applyFill="1" applyBorder="1" applyAlignment="1">
      <alignment horizontal="center" vertical="center" wrapText="1"/>
    </xf>
    <xf numFmtId="165" fontId="6" fillId="3" borderId="1" xfId="1" applyNumberFormat="1" applyFont="1" applyFill="1" applyBorder="1" applyAlignment="1">
      <alignment horizontal="center" vertical="center" wrapText="1"/>
    </xf>
    <xf numFmtId="165" fontId="6" fillId="7" borderId="1" xfId="1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6" fontId="3" fillId="4" borderId="1" xfId="0" applyNumberFormat="1" applyFont="1" applyFill="1" applyBorder="1" applyAlignment="1">
      <alignment horizontal="center" vertical="center" wrapText="1"/>
    </xf>
    <xf numFmtId="166" fontId="3" fillId="7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3" fontId="0" fillId="0" borderId="0" xfId="0" applyNumberFormat="1"/>
    <xf numFmtId="0" fontId="11" fillId="5" borderId="1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vertical="top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wrapText="1"/>
    </xf>
    <xf numFmtId="165" fontId="1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0" xfId="0" applyFont="1"/>
    <xf numFmtId="0" fontId="3" fillId="5" borderId="1" xfId="0" applyFont="1" applyFill="1" applyBorder="1" applyAlignment="1">
      <alignment horizontal="right"/>
    </xf>
    <xf numFmtId="0" fontId="3" fillId="5" borderId="1" xfId="0" applyFont="1" applyFill="1" applyBorder="1" applyAlignment="1">
      <alignment vertical="top"/>
    </xf>
    <xf numFmtId="0" fontId="3" fillId="5" borderId="1" xfId="0" applyFont="1" applyFill="1" applyBorder="1" applyAlignment="1">
      <alignment horizontal="right" vertical="center" wrapText="1"/>
    </xf>
    <xf numFmtId="165" fontId="0" fillId="0" borderId="0" xfId="0" applyNumberFormat="1"/>
    <xf numFmtId="0" fontId="11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5" borderId="1" xfId="0" applyNumberFormat="1" applyFont="1" applyFill="1" applyBorder="1"/>
    <xf numFmtId="4" fontId="3" fillId="5" borderId="1" xfId="0" applyNumberFormat="1" applyFont="1" applyFill="1" applyBorder="1"/>
    <xf numFmtId="4" fontId="3" fillId="5" borderId="1" xfId="0" applyNumberFormat="1" applyFont="1" applyFill="1" applyBorder="1" applyAlignment="1">
      <alignment vertical="center" wrapText="1"/>
    </xf>
    <xf numFmtId="3" fontId="3" fillId="5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165" fontId="3" fillId="5" borderId="1" xfId="0" applyNumberFormat="1" applyFont="1" applyFill="1" applyBorder="1" applyAlignment="1">
      <alignment vertical="center" wrapText="1"/>
    </xf>
    <xf numFmtId="0" fontId="3" fillId="5" borderId="8" xfId="0" applyFont="1" applyFill="1" applyBorder="1"/>
    <xf numFmtId="2" fontId="3" fillId="5" borderId="1" xfId="0" applyNumberFormat="1" applyFont="1" applyFill="1" applyBorder="1"/>
    <xf numFmtId="167" fontId="23" fillId="5" borderId="1" xfId="0" applyNumberFormat="1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/>
    </xf>
    <xf numFmtId="0" fontId="3" fillId="5" borderId="1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28</xdr:row>
          <xdr:rowOff>0</xdr:rowOff>
        </xdr:from>
        <xdr:to>
          <xdr:col>2</xdr:col>
          <xdr:colOff>1171575</xdr:colOff>
          <xdr:row>28</xdr:row>
          <xdr:rowOff>219075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«Արտադրել - գնել» այլընտրանքի կիրառում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25</xdr:row>
          <xdr:rowOff>171450</xdr:rowOff>
        </xdr:from>
        <xdr:to>
          <xdr:col>2</xdr:col>
          <xdr:colOff>1924050</xdr:colOff>
          <xdr:row>26</xdr:row>
          <xdr:rowOff>219075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սպառման ծավալների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27</xdr:row>
          <xdr:rowOff>28575</xdr:rowOff>
        </xdr:from>
        <xdr:to>
          <xdr:col>2</xdr:col>
          <xdr:colOff>1924050</xdr:colOff>
          <xdr:row>27</xdr:row>
          <xdr:rowOff>190500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տեսակներում (համախմբությունում)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29</xdr:row>
          <xdr:rowOff>9525</xdr:rowOff>
        </xdr:from>
        <xdr:to>
          <xdr:col>2</xdr:col>
          <xdr:colOff>571500</xdr:colOff>
          <xdr:row>29</xdr:row>
          <xdr:rowOff>190500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Այլ (նկարագրել)՝</a:t>
              </a:r>
            </a:p>
          </xdr:txBody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28</xdr:row>
          <xdr:rowOff>0</xdr:rowOff>
        </xdr:from>
        <xdr:to>
          <xdr:col>2</xdr:col>
          <xdr:colOff>1171575</xdr:colOff>
          <xdr:row>29</xdr:row>
          <xdr:rowOff>28575</xdr:rowOff>
        </xdr:to>
        <xdr:sp macro="" textlink="">
          <xdr:nvSpPr>
            <xdr:cNvPr id="22529" name="Check Box 1" hidden="1">
              <a:extLst>
                <a:ext uri="{63B3BB69-23CF-44E3-9099-C40C66FF867C}">
                  <a14:compatExt spid="_x0000_s22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«Արտադրել - գնել» այլընտրանքի կիրառում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25</xdr:row>
          <xdr:rowOff>171450</xdr:rowOff>
        </xdr:from>
        <xdr:to>
          <xdr:col>3</xdr:col>
          <xdr:colOff>266700</xdr:colOff>
          <xdr:row>27</xdr:row>
          <xdr:rowOff>28575</xdr:rowOff>
        </xdr:to>
        <xdr:sp macro="" textlink="">
          <xdr:nvSpPr>
            <xdr:cNvPr id="22530" name="Check Box 2" hidden="1">
              <a:extLst>
                <a:ext uri="{63B3BB69-23CF-44E3-9099-C40C66FF867C}">
                  <a14:compatExt spid="_x0000_s22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սպառման ծավալների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27</xdr:row>
          <xdr:rowOff>28575</xdr:rowOff>
        </xdr:from>
        <xdr:to>
          <xdr:col>3</xdr:col>
          <xdr:colOff>266700</xdr:colOff>
          <xdr:row>28</xdr:row>
          <xdr:rowOff>0</xdr:rowOff>
        </xdr:to>
        <xdr:sp macro="" textlink="">
          <xdr:nvSpPr>
            <xdr:cNvPr id="22531" name="Check Box 3" hidden="1">
              <a:extLst>
                <a:ext uri="{63B3BB69-23CF-44E3-9099-C40C66FF867C}">
                  <a14:compatExt spid="_x0000_s22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տեսակներում (համախմբությունում)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29</xdr:row>
          <xdr:rowOff>9525</xdr:rowOff>
        </xdr:from>
        <xdr:to>
          <xdr:col>2</xdr:col>
          <xdr:colOff>571500</xdr:colOff>
          <xdr:row>30</xdr:row>
          <xdr:rowOff>0</xdr:rowOff>
        </xdr:to>
        <xdr:sp macro="" textlink="">
          <xdr:nvSpPr>
            <xdr:cNvPr id="22532" name="Check Box 4" hidden="1">
              <a:extLst>
                <a:ext uri="{63B3BB69-23CF-44E3-9099-C40C66FF867C}">
                  <a14:compatExt spid="_x0000_s22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Այլ (նկարագրել)՝</a:t>
              </a:r>
            </a:p>
          </xdr:txBody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28</xdr:row>
          <xdr:rowOff>0</xdr:rowOff>
        </xdr:from>
        <xdr:to>
          <xdr:col>2</xdr:col>
          <xdr:colOff>1171575</xdr:colOff>
          <xdr:row>29</xdr:row>
          <xdr:rowOff>28575</xdr:rowOff>
        </xdr:to>
        <xdr:sp macro="" textlink="">
          <xdr:nvSpPr>
            <xdr:cNvPr id="23553" name="Check Box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«Արտադրել - գնել» այլընտրանքի կիրառում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25</xdr:row>
          <xdr:rowOff>171450</xdr:rowOff>
        </xdr:from>
        <xdr:to>
          <xdr:col>3</xdr:col>
          <xdr:colOff>266700</xdr:colOff>
          <xdr:row>27</xdr:row>
          <xdr:rowOff>28575</xdr:rowOff>
        </xdr:to>
        <xdr:sp macro="" textlink="">
          <xdr:nvSpPr>
            <xdr:cNvPr id="23554" name="Check Box 2" hidden="1">
              <a:extLst>
                <a:ext uri="{63B3BB69-23CF-44E3-9099-C40C66FF867C}">
                  <a14:compatExt spid="_x0000_s23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սպառման ծավալների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27</xdr:row>
          <xdr:rowOff>28575</xdr:rowOff>
        </xdr:from>
        <xdr:to>
          <xdr:col>3</xdr:col>
          <xdr:colOff>266700</xdr:colOff>
          <xdr:row>28</xdr:row>
          <xdr:rowOff>0</xdr:rowOff>
        </xdr:to>
        <xdr:sp macro="" textlink="">
          <xdr:nvSpPr>
            <xdr:cNvPr id="23555" name="Check Box 3" hidden="1">
              <a:extLst>
                <a:ext uri="{63B3BB69-23CF-44E3-9099-C40C66FF867C}">
                  <a14:compatExt spid="_x0000_s23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տեսակներում (համախմբությունում)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29</xdr:row>
          <xdr:rowOff>9525</xdr:rowOff>
        </xdr:from>
        <xdr:to>
          <xdr:col>2</xdr:col>
          <xdr:colOff>571500</xdr:colOff>
          <xdr:row>30</xdr:row>
          <xdr:rowOff>0</xdr:rowOff>
        </xdr:to>
        <xdr:sp macro="" textlink="">
          <xdr:nvSpPr>
            <xdr:cNvPr id="23556" name="Check Box 4" hidden="1">
              <a:extLst>
                <a:ext uri="{63B3BB69-23CF-44E3-9099-C40C66FF867C}">
                  <a14:compatExt spid="_x0000_s23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Այլ (նկարագրել)՝</a:t>
              </a:r>
            </a:p>
          </xdr:txBody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28</xdr:row>
          <xdr:rowOff>0</xdr:rowOff>
        </xdr:from>
        <xdr:to>
          <xdr:col>2</xdr:col>
          <xdr:colOff>1171575</xdr:colOff>
          <xdr:row>28</xdr:row>
          <xdr:rowOff>219075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«Արտադրել - գնել» այլընտրանքի կիրառում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25</xdr:row>
          <xdr:rowOff>171450</xdr:rowOff>
        </xdr:from>
        <xdr:to>
          <xdr:col>3</xdr:col>
          <xdr:colOff>266700</xdr:colOff>
          <xdr:row>26</xdr:row>
          <xdr:rowOff>219075</xdr:rowOff>
        </xdr:to>
        <xdr:sp macro="" textlink="">
          <xdr:nvSpPr>
            <xdr:cNvPr id="15362" name="Check Box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սպառման ծավալների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27</xdr:row>
          <xdr:rowOff>28575</xdr:rowOff>
        </xdr:from>
        <xdr:to>
          <xdr:col>3</xdr:col>
          <xdr:colOff>266700</xdr:colOff>
          <xdr:row>27</xdr:row>
          <xdr:rowOff>190500</xdr:rowOff>
        </xdr:to>
        <xdr:sp macro="" textlink="">
          <xdr:nvSpPr>
            <xdr:cNvPr id="15363" name="Check Box 3" hidden="1">
              <a:extLst>
                <a:ext uri="{63B3BB69-23CF-44E3-9099-C40C66FF867C}">
                  <a14:compatExt spid="_x0000_s15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տեսակներում (համախմբությունում)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29</xdr:row>
          <xdr:rowOff>9525</xdr:rowOff>
        </xdr:from>
        <xdr:to>
          <xdr:col>2</xdr:col>
          <xdr:colOff>571500</xdr:colOff>
          <xdr:row>29</xdr:row>
          <xdr:rowOff>190500</xdr:rowOff>
        </xdr:to>
        <xdr:sp macro="" textlink="">
          <xdr:nvSpPr>
            <xdr:cNvPr id="15364" name="Check Box 4" hidden="1">
              <a:extLst>
                <a:ext uri="{63B3BB69-23CF-44E3-9099-C40C66FF867C}">
                  <a14:compatExt spid="_x0000_s15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Այլ (նկարագրել)՝</a:t>
              </a:r>
            </a:p>
          </xdr:txBody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28</xdr:row>
          <xdr:rowOff>0</xdr:rowOff>
        </xdr:from>
        <xdr:to>
          <xdr:col>2</xdr:col>
          <xdr:colOff>1171575</xdr:colOff>
          <xdr:row>29</xdr:row>
          <xdr:rowOff>28575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«Արտադրել - գնել» այլընտրանքի կիրառում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25</xdr:row>
          <xdr:rowOff>171450</xdr:rowOff>
        </xdr:from>
        <xdr:to>
          <xdr:col>3</xdr:col>
          <xdr:colOff>266700</xdr:colOff>
          <xdr:row>27</xdr:row>
          <xdr:rowOff>28575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սպառման ծավալների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27</xdr:row>
          <xdr:rowOff>28575</xdr:rowOff>
        </xdr:from>
        <xdr:to>
          <xdr:col>3</xdr:col>
          <xdr:colOff>266700</xdr:colOff>
          <xdr:row>28</xdr:row>
          <xdr:rowOff>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տեսակներում (համախմբությունում)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29</xdr:row>
          <xdr:rowOff>9525</xdr:rowOff>
        </xdr:from>
        <xdr:to>
          <xdr:col>2</xdr:col>
          <xdr:colOff>571500</xdr:colOff>
          <xdr:row>30</xdr:row>
          <xdr:rowOff>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Այլ (նկարագրել)՝</a:t>
              </a:r>
            </a:p>
          </xdr:txBody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28</xdr:row>
          <xdr:rowOff>0</xdr:rowOff>
        </xdr:from>
        <xdr:to>
          <xdr:col>3</xdr:col>
          <xdr:colOff>180975</xdr:colOff>
          <xdr:row>29</xdr:row>
          <xdr:rowOff>28575</xdr:rowOff>
        </xdr:to>
        <xdr:sp macro="" textlink="">
          <xdr:nvSpPr>
            <xdr:cNvPr id="24577" name="Check Box 1" hidden="1">
              <a:extLst>
                <a:ext uri="{63B3BB69-23CF-44E3-9099-C40C66FF867C}">
                  <a14:compatExt spid="_x0000_s24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«Արտադրել - գնել» այլընտրանքի կիրառում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25</xdr:row>
          <xdr:rowOff>171450</xdr:rowOff>
        </xdr:from>
        <xdr:to>
          <xdr:col>3</xdr:col>
          <xdr:colOff>933450</xdr:colOff>
          <xdr:row>27</xdr:row>
          <xdr:rowOff>28575</xdr:rowOff>
        </xdr:to>
        <xdr:sp macro="" textlink="">
          <xdr:nvSpPr>
            <xdr:cNvPr id="24578" name="Check Box 2" hidden="1">
              <a:extLst>
                <a:ext uri="{63B3BB69-23CF-44E3-9099-C40C66FF867C}">
                  <a14:compatExt spid="_x0000_s24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սպառման ծավալների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27</xdr:row>
          <xdr:rowOff>28575</xdr:rowOff>
        </xdr:from>
        <xdr:to>
          <xdr:col>3</xdr:col>
          <xdr:colOff>933450</xdr:colOff>
          <xdr:row>28</xdr:row>
          <xdr:rowOff>0</xdr:rowOff>
        </xdr:to>
        <xdr:sp macro="" textlink="">
          <xdr:nvSpPr>
            <xdr:cNvPr id="24579" name="Check Box 3" hidden="1">
              <a:extLst>
                <a:ext uri="{63B3BB69-23CF-44E3-9099-C40C66FF867C}">
                  <a14:compatExt spid="_x0000_s24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տեսակներում (համախմբությունում)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29</xdr:row>
          <xdr:rowOff>9525</xdr:rowOff>
        </xdr:from>
        <xdr:to>
          <xdr:col>2</xdr:col>
          <xdr:colOff>1238250</xdr:colOff>
          <xdr:row>30</xdr:row>
          <xdr:rowOff>0</xdr:rowOff>
        </xdr:to>
        <xdr:sp macro="" textlink="">
          <xdr:nvSpPr>
            <xdr:cNvPr id="24580" name="Check Box 4" hidden="1">
              <a:extLst>
                <a:ext uri="{63B3BB69-23CF-44E3-9099-C40C66FF867C}">
                  <a14:compatExt spid="_x0000_s24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Այլ (նկարագրել)՝</a:t>
              </a:r>
            </a:p>
          </xdr:txBody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28</xdr:row>
          <xdr:rowOff>0</xdr:rowOff>
        </xdr:from>
        <xdr:to>
          <xdr:col>2</xdr:col>
          <xdr:colOff>1171575</xdr:colOff>
          <xdr:row>29</xdr:row>
          <xdr:rowOff>28575</xdr:rowOff>
        </xdr:to>
        <xdr:sp macro="" textlink="">
          <xdr:nvSpPr>
            <xdr:cNvPr id="41985" name="Check Box 1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«Արտադրել - գնել» այլընտրանքի կիրառում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25</xdr:row>
          <xdr:rowOff>171450</xdr:rowOff>
        </xdr:from>
        <xdr:to>
          <xdr:col>3</xdr:col>
          <xdr:colOff>266700</xdr:colOff>
          <xdr:row>27</xdr:row>
          <xdr:rowOff>28575</xdr:rowOff>
        </xdr:to>
        <xdr:sp macro="" textlink="">
          <xdr:nvSpPr>
            <xdr:cNvPr id="41986" name="Check Box 2" hidden="1">
              <a:extLst>
                <a:ext uri="{63B3BB69-23CF-44E3-9099-C40C66FF867C}">
                  <a14:compatExt spid="_x0000_s419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սպառման ծավալների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27</xdr:row>
          <xdr:rowOff>28575</xdr:rowOff>
        </xdr:from>
        <xdr:to>
          <xdr:col>3</xdr:col>
          <xdr:colOff>266700</xdr:colOff>
          <xdr:row>28</xdr:row>
          <xdr:rowOff>0</xdr:rowOff>
        </xdr:to>
        <xdr:sp macro="" textlink="">
          <xdr:nvSpPr>
            <xdr:cNvPr id="41987" name="Check Box 3" hidden="1">
              <a:extLst>
                <a:ext uri="{63B3BB69-23CF-44E3-9099-C40C66FF867C}">
                  <a14:compatExt spid="_x0000_s419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տեսակներում (համախմբությունում)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29</xdr:row>
          <xdr:rowOff>9525</xdr:rowOff>
        </xdr:from>
        <xdr:to>
          <xdr:col>2</xdr:col>
          <xdr:colOff>571500</xdr:colOff>
          <xdr:row>30</xdr:row>
          <xdr:rowOff>0</xdr:rowOff>
        </xdr:to>
        <xdr:sp macro="" textlink="">
          <xdr:nvSpPr>
            <xdr:cNvPr id="41988" name="Check Box 4" hidden="1">
              <a:extLst>
                <a:ext uri="{63B3BB69-23CF-44E3-9099-C40C66FF867C}">
                  <a14:compatExt spid="_x0000_s419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Այլ (նկարագրել)՝</a:t>
              </a:r>
            </a:p>
          </xdr:txBody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28</xdr:row>
          <xdr:rowOff>0</xdr:rowOff>
        </xdr:from>
        <xdr:to>
          <xdr:col>2</xdr:col>
          <xdr:colOff>1171575</xdr:colOff>
          <xdr:row>29</xdr:row>
          <xdr:rowOff>28575</xdr:rowOff>
        </xdr:to>
        <xdr:sp macro="" textlink="">
          <xdr:nvSpPr>
            <xdr:cNvPr id="44033" name="Check Box 1" hidden="1">
              <a:extLst>
                <a:ext uri="{63B3BB69-23CF-44E3-9099-C40C66FF867C}">
                  <a14:compatExt spid="_x0000_s44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«Արտադրել - գնել» այլընտրանքի կիրառում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25</xdr:row>
          <xdr:rowOff>171450</xdr:rowOff>
        </xdr:from>
        <xdr:to>
          <xdr:col>3</xdr:col>
          <xdr:colOff>266700</xdr:colOff>
          <xdr:row>27</xdr:row>
          <xdr:rowOff>28575</xdr:rowOff>
        </xdr:to>
        <xdr:sp macro="" textlink="">
          <xdr:nvSpPr>
            <xdr:cNvPr id="44034" name="Check Box 2" hidden="1">
              <a:extLst>
                <a:ext uri="{63B3BB69-23CF-44E3-9099-C40C66FF867C}">
                  <a14:compatExt spid="_x0000_s44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սպառման ծավալների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27</xdr:row>
          <xdr:rowOff>28575</xdr:rowOff>
        </xdr:from>
        <xdr:to>
          <xdr:col>3</xdr:col>
          <xdr:colOff>266700</xdr:colOff>
          <xdr:row>28</xdr:row>
          <xdr:rowOff>0</xdr:rowOff>
        </xdr:to>
        <xdr:sp macro="" textlink="">
          <xdr:nvSpPr>
            <xdr:cNvPr id="44035" name="Check Box 3" hidden="1">
              <a:extLst>
                <a:ext uri="{63B3BB69-23CF-44E3-9099-C40C66FF867C}">
                  <a14:compatExt spid="_x0000_s44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տեսակներում (համախմբությունում)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29</xdr:row>
          <xdr:rowOff>9525</xdr:rowOff>
        </xdr:from>
        <xdr:to>
          <xdr:col>2</xdr:col>
          <xdr:colOff>571500</xdr:colOff>
          <xdr:row>30</xdr:row>
          <xdr:rowOff>0</xdr:rowOff>
        </xdr:to>
        <xdr:sp macro="" textlink="">
          <xdr:nvSpPr>
            <xdr:cNvPr id="44036" name="Check Box 4" hidden="1">
              <a:extLst>
                <a:ext uri="{63B3BB69-23CF-44E3-9099-C40C66FF867C}">
                  <a14:compatExt spid="_x0000_s44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Այլ (նկարագրել)՝</a:t>
              </a:r>
            </a:p>
          </xdr:txBody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28</xdr:row>
          <xdr:rowOff>0</xdr:rowOff>
        </xdr:from>
        <xdr:to>
          <xdr:col>2</xdr:col>
          <xdr:colOff>1171575</xdr:colOff>
          <xdr:row>29</xdr:row>
          <xdr:rowOff>28575</xdr:rowOff>
        </xdr:to>
        <xdr:sp macro="" textlink="">
          <xdr:nvSpPr>
            <xdr:cNvPr id="45057" name="Check Box 1" hidden="1">
              <a:extLst>
                <a:ext uri="{63B3BB69-23CF-44E3-9099-C40C66FF867C}">
                  <a14:compatExt spid="_x0000_s45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«Արտադրել - գնել» այլընտրանքի կիրառում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25</xdr:row>
          <xdr:rowOff>171450</xdr:rowOff>
        </xdr:from>
        <xdr:to>
          <xdr:col>3</xdr:col>
          <xdr:colOff>266700</xdr:colOff>
          <xdr:row>27</xdr:row>
          <xdr:rowOff>28575</xdr:rowOff>
        </xdr:to>
        <xdr:sp macro="" textlink="">
          <xdr:nvSpPr>
            <xdr:cNvPr id="45058" name="Check Box 2" hidden="1">
              <a:extLst>
                <a:ext uri="{63B3BB69-23CF-44E3-9099-C40C66FF867C}">
                  <a14:compatExt spid="_x0000_s45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սպառման ծավալների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27</xdr:row>
          <xdr:rowOff>28575</xdr:rowOff>
        </xdr:from>
        <xdr:to>
          <xdr:col>3</xdr:col>
          <xdr:colOff>266700</xdr:colOff>
          <xdr:row>28</xdr:row>
          <xdr:rowOff>0</xdr:rowOff>
        </xdr:to>
        <xdr:sp macro="" textlink="">
          <xdr:nvSpPr>
            <xdr:cNvPr id="45059" name="Check Box 3" hidden="1">
              <a:extLst>
                <a:ext uri="{63B3BB69-23CF-44E3-9099-C40C66FF867C}">
                  <a14:compatExt spid="_x0000_s45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տեսակներում (համախմբությունում)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29</xdr:row>
          <xdr:rowOff>9525</xdr:rowOff>
        </xdr:from>
        <xdr:to>
          <xdr:col>2</xdr:col>
          <xdr:colOff>571500</xdr:colOff>
          <xdr:row>30</xdr:row>
          <xdr:rowOff>0</xdr:rowOff>
        </xdr:to>
        <xdr:sp macro="" textlink="">
          <xdr:nvSpPr>
            <xdr:cNvPr id="45060" name="Check Box 4" hidden="1">
              <a:extLst>
                <a:ext uri="{63B3BB69-23CF-44E3-9099-C40C66FF867C}">
                  <a14:compatExt spid="_x0000_s45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Այլ (նկարագրել)՝</a:t>
              </a:r>
            </a:p>
          </xdr:txBody>
        </xdr:sp>
        <xdr:clientData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28</xdr:row>
          <xdr:rowOff>0</xdr:rowOff>
        </xdr:from>
        <xdr:to>
          <xdr:col>2</xdr:col>
          <xdr:colOff>1171575</xdr:colOff>
          <xdr:row>29</xdr:row>
          <xdr:rowOff>28575</xdr:rowOff>
        </xdr:to>
        <xdr:sp macro="" textlink="">
          <xdr:nvSpPr>
            <xdr:cNvPr id="47105" name="Check Box 1" hidden="1">
              <a:extLst>
                <a:ext uri="{63B3BB69-23CF-44E3-9099-C40C66FF867C}">
                  <a14:compatExt spid="_x0000_s47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«Արտադրել - գնել» այլընտրանքի կիրառում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25</xdr:row>
          <xdr:rowOff>171450</xdr:rowOff>
        </xdr:from>
        <xdr:to>
          <xdr:col>3</xdr:col>
          <xdr:colOff>266700</xdr:colOff>
          <xdr:row>27</xdr:row>
          <xdr:rowOff>28575</xdr:rowOff>
        </xdr:to>
        <xdr:sp macro="" textlink="">
          <xdr:nvSpPr>
            <xdr:cNvPr id="47106" name="Check Box 2" hidden="1">
              <a:extLst>
                <a:ext uri="{63B3BB69-23CF-44E3-9099-C40C66FF867C}">
                  <a14:compatExt spid="_x0000_s47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սպառման ծավալների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27</xdr:row>
          <xdr:rowOff>28575</xdr:rowOff>
        </xdr:from>
        <xdr:to>
          <xdr:col>3</xdr:col>
          <xdr:colOff>266700</xdr:colOff>
          <xdr:row>28</xdr:row>
          <xdr:rowOff>0</xdr:rowOff>
        </xdr:to>
        <xdr:sp macro="" textlink="">
          <xdr:nvSpPr>
            <xdr:cNvPr id="47107" name="Check Box 3" hidden="1">
              <a:extLst>
                <a:ext uri="{63B3BB69-23CF-44E3-9099-C40C66FF867C}">
                  <a14:compatExt spid="_x0000_s47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տեսակներում (համախմբությունում)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29</xdr:row>
          <xdr:rowOff>9525</xdr:rowOff>
        </xdr:from>
        <xdr:to>
          <xdr:col>2</xdr:col>
          <xdr:colOff>571500</xdr:colOff>
          <xdr:row>30</xdr:row>
          <xdr:rowOff>0</xdr:rowOff>
        </xdr:to>
        <xdr:sp macro="" textlink="">
          <xdr:nvSpPr>
            <xdr:cNvPr id="47108" name="Check Box 4" hidden="1">
              <a:extLst>
                <a:ext uri="{63B3BB69-23CF-44E3-9099-C40C66FF867C}">
                  <a14:compatExt spid="_x0000_s47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Այլ (նկարագրել)՝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28</xdr:row>
          <xdr:rowOff>0</xdr:rowOff>
        </xdr:from>
        <xdr:to>
          <xdr:col>2</xdr:col>
          <xdr:colOff>1171575</xdr:colOff>
          <xdr:row>29</xdr:row>
          <xdr:rowOff>28575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«Արտադրել - գնել» այլընտրանքի կիրառում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25</xdr:row>
          <xdr:rowOff>171450</xdr:rowOff>
        </xdr:from>
        <xdr:to>
          <xdr:col>3</xdr:col>
          <xdr:colOff>266700</xdr:colOff>
          <xdr:row>27</xdr:row>
          <xdr:rowOff>28575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սպառման ծավալների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27</xdr:row>
          <xdr:rowOff>28575</xdr:rowOff>
        </xdr:from>
        <xdr:to>
          <xdr:col>3</xdr:col>
          <xdr:colOff>266700</xdr:colOff>
          <xdr:row>28</xdr:row>
          <xdr:rowOff>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տեսակներում (համախմբությունում)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29</xdr:row>
          <xdr:rowOff>9525</xdr:rowOff>
        </xdr:from>
        <xdr:to>
          <xdr:col>2</xdr:col>
          <xdr:colOff>571500</xdr:colOff>
          <xdr:row>30</xdr:row>
          <xdr:rowOff>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Այլ (նկարագրել)՝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28</xdr:row>
          <xdr:rowOff>0</xdr:rowOff>
        </xdr:from>
        <xdr:to>
          <xdr:col>2</xdr:col>
          <xdr:colOff>1171575</xdr:colOff>
          <xdr:row>29</xdr:row>
          <xdr:rowOff>28575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«Արտադրել - գնել» այլընտրանքի կիրառում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25</xdr:row>
          <xdr:rowOff>171450</xdr:rowOff>
        </xdr:from>
        <xdr:to>
          <xdr:col>3</xdr:col>
          <xdr:colOff>266700</xdr:colOff>
          <xdr:row>27</xdr:row>
          <xdr:rowOff>28575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սպառման ծավալների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27</xdr:row>
          <xdr:rowOff>28575</xdr:rowOff>
        </xdr:from>
        <xdr:to>
          <xdr:col>3</xdr:col>
          <xdr:colOff>266700</xdr:colOff>
          <xdr:row>28</xdr:row>
          <xdr:rowOff>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տեսակներում (համախմբությունում)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29</xdr:row>
          <xdr:rowOff>9525</xdr:rowOff>
        </xdr:from>
        <xdr:to>
          <xdr:col>2</xdr:col>
          <xdr:colOff>571500</xdr:colOff>
          <xdr:row>30</xdr:row>
          <xdr:rowOff>0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Այլ (նկարագրել)՝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29</xdr:row>
          <xdr:rowOff>0</xdr:rowOff>
        </xdr:from>
        <xdr:to>
          <xdr:col>2</xdr:col>
          <xdr:colOff>1171575</xdr:colOff>
          <xdr:row>30</xdr:row>
          <xdr:rowOff>28575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«Արտադրել - գնել» այլընտրանքի կիրառում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26</xdr:row>
          <xdr:rowOff>171450</xdr:rowOff>
        </xdr:from>
        <xdr:to>
          <xdr:col>3</xdr:col>
          <xdr:colOff>266700</xdr:colOff>
          <xdr:row>28</xdr:row>
          <xdr:rowOff>28575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սպառման ծավալների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28</xdr:row>
          <xdr:rowOff>28575</xdr:rowOff>
        </xdr:from>
        <xdr:to>
          <xdr:col>3</xdr:col>
          <xdr:colOff>266700</xdr:colOff>
          <xdr:row>29</xdr:row>
          <xdr:rowOff>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տեսակներում (համախմբությունում)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30</xdr:row>
          <xdr:rowOff>9525</xdr:rowOff>
        </xdr:from>
        <xdr:to>
          <xdr:col>2</xdr:col>
          <xdr:colOff>571500</xdr:colOff>
          <xdr:row>31</xdr:row>
          <xdr:rowOff>0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Այլ (նկարագրել)՝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28</xdr:row>
          <xdr:rowOff>0</xdr:rowOff>
        </xdr:from>
        <xdr:to>
          <xdr:col>2</xdr:col>
          <xdr:colOff>1171575</xdr:colOff>
          <xdr:row>29</xdr:row>
          <xdr:rowOff>28575</xdr:rowOff>
        </xdr:to>
        <xdr:sp macro="" textlink="">
          <xdr:nvSpPr>
            <xdr:cNvPr id="27649" name="Check Box 1" hidden="1">
              <a:extLst>
                <a:ext uri="{63B3BB69-23CF-44E3-9099-C40C66FF867C}">
                  <a14:compatExt spid="_x0000_s27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«Արտադրել - գնել» այլընտրանքի կիրառում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25</xdr:row>
          <xdr:rowOff>171450</xdr:rowOff>
        </xdr:from>
        <xdr:to>
          <xdr:col>3</xdr:col>
          <xdr:colOff>266700</xdr:colOff>
          <xdr:row>27</xdr:row>
          <xdr:rowOff>28575</xdr:rowOff>
        </xdr:to>
        <xdr:sp macro="" textlink="">
          <xdr:nvSpPr>
            <xdr:cNvPr id="27650" name="Check Box 2" hidden="1">
              <a:extLst>
                <a:ext uri="{63B3BB69-23CF-44E3-9099-C40C66FF867C}">
                  <a14:compatExt spid="_x0000_s27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սպառման ծավալների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27</xdr:row>
          <xdr:rowOff>28575</xdr:rowOff>
        </xdr:from>
        <xdr:to>
          <xdr:col>3</xdr:col>
          <xdr:colOff>266700</xdr:colOff>
          <xdr:row>28</xdr:row>
          <xdr:rowOff>0</xdr:rowOff>
        </xdr:to>
        <xdr:sp macro="" textlink="">
          <xdr:nvSpPr>
            <xdr:cNvPr id="27651" name="Check Box 3" hidden="1">
              <a:extLst>
                <a:ext uri="{63B3BB69-23CF-44E3-9099-C40C66FF867C}">
                  <a14:compatExt spid="_x0000_s27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տեսակներում (համախմբությունում)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29</xdr:row>
          <xdr:rowOff>9525</xdr:rowOff>
        </xdr:from>
        <xdr:to>
          <xdr:col>2</xdr:col>
          <xdr:colOff>571500</xdr:colOff>
          <xdr:row>30</xdr:row>
          <xdr:rowOff>0</xdr:rowOff>
        </xdr:to>
        <xdr:sp macro="" textlink="">
          <xdr:nvSpPr>
            <xdr:cNvPr id="27652" name="Check Box 4" hidden="1">
              <a:extLst>
                <a:ext uri="{63B3BB69-23CF-44E3-9099-C40C66FF867C}">
                  <a14:compatExt spid="_x0000_s276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Այլ (նկարագրել)՝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28</xdr:row>
          <xdr:rowOff>0</xdr:rowOff>
        </xdr:from>
        <xdr:to>
          <xdr:col>2</xdr:col>
          <xdr:colOff>1171575</xdr:colOff>
          <xdr:row>29</xdr:row>
          <xdr:rowOff>28575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«Արտադրել - գնել» այլընտրանքի կիրառում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25</xdr:row>
          <xdr:rowOff>171450</xdr:rowOff>
        </xdr:from>
        <xdr:to>
          <xdr:col>3</xdr:col>
          <xdr:colOff>266700</xdr:colOff>
          <xdr:row>27</xdr:row>
          <xdr:rowOff>28575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սպառման ծավալների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27</xdr:row>
          <xdr:rowOff>28575</xdr:rowOff>
        </xdr:from>
        <xdr:to>
          <xdr:col>3</xdr:col>
          <xdr:colOff>266700</xdr:colOff>
          <xdr:row>28</xdr:row>
          <xdr:rowOff>0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տեսակներում (համախմբությունում)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29</xdr:row>
          <xdr:rowOff>9525</xdr:rowOff>
        </xdr:from>
        <xdr:to>
          <xdr:col>2</xdr:col>
          <xdr:colOff>571500</xdr:colOff>
          <xdr:row>30</xdr:row>
          <xdr:rowOff>0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Այլ (նկարագրել)՝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30</xdr:row>
          <xdr:rowOff>0</xdr:rowOff>
        </xdr:from>
        <xdr:to>
          <xdr:col>2</xdr:col>
          <xdr:colOff>1171575</xdr:colOff>
          <xdr:row>31</xdr:row>
          <xdr:rowOff>28575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«Արտադրել - գնել» այլընտրանքի կիրառում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27</xdr:row>
          <xdr:rowOff>171450</xdr:rowOff>
        </xdr:from>
        <xdr:to>
          <xdr:col>3</xdr:col>
          <xdr:colOff>266700</xdr:colOff>
          <xdr:row>29</xdr:row>
          <xdr:rowOff>28575</xdr:rowOff>
        </xdr:to>
        <xdr:sp macro="" textlink="">
          <xdr:nvSpPr>
            <xdr:cNvPr id="18434" name="Check Box 2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սպառման ծավալների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29</xdr:row>
          <xdr:rowOff>28575</xdr:rowOff>
        </xdr:from>
        <xdr:to>
          <xdr:col>3</xdr:col>
          <xdr:colOff>266700</xdr:colOff>
          <xdr:row>30</xdr:row>
          <xdr:rowOff>0</xdr:rowOff>
        </xdr:to>
        <xdr:sp macro="" textlink="">
          <xdr:nvSpPr>
            <xdr:cNvPr id="18435" name="Check Box 3" hidden="1">
              <a:extLst>
                <a:ext uri="{63B3BB69-23CF-44E3-9099-C40C66FF867C}">
                  <a14:compatExt spid="_x0000_s18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տեսակներում (համախմբությունում)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31</xdr:row>
          <xdr:rowOff>9525</xdr:rowOff>
        </xdr:from>
        <xdr:to>
          <xdr:col>2</xdr:col>
          <xdr:colOff>571500</xdr:colOff>
          <xdr:row>32</xdr:row>
          <xdr:rowOff>0</xdr:rowOff>
        </xdr:to>
        <xdr:sp macro="" textlink="">
          <xdr:nvSpPr>
            <xdr:cNvPr id="18436" name="Check Box 4" hidden="1">
              <a:extLst>
                <a:ext uri="{63B3BB69-23CF-44E3-9099-C40C66FF867C}">
                  <a14:compatExt spid="_x0000_s18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Այլ (նկարագրել)՝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28</xdr:row>
          <xdr:rowOff>0</xdr:rowOff>
        </xdr:from>
        <xdr:to>
          <xdr:col>2</xdr:col>
          <xdr:colOff>1171575</xdr:colOff>
          <xdr:row>29</xdr:row>
          <xdr:rowOff>28575</xdr:rowOff>
        </xdr:to>
        <xdr:sp macro="" textlink="">
          <xdr:nvSpPr>
            <xdr:cNvPr id="20481" name="Check Box 1" hidden="1">
              <a:extLst>
                <a:ext uri="{63B3BB69-23CF-44E3-9099-C40C66FF867C}">
                  <a14:compatExt spid="_x0000_s20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«Արտադրել - գնել» այլընտրանքի կիրառում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25</xdr:row>
          <xdr:rowOff>171450</xdr:rowOff>
        </xdr:from>
        <xdr:to>
          <xdr:col>3</xdr:col>
          <xdr:colOff>266700</xdr:colOff>
          <xdr:row>27</xdr:row>
          <xdr:rowOff>28575</xdr:rowOff>
        </xdr:to>
        <xdr:sp macro="" textlink="">
          <xdr:nvSpPr>
            <xdr:cNvPr id="20482" name="Check Box 2" hidden="1">
              <a:extLst>
                <a:ext uri="{63B3BB69-23CF-44E3-9099-C40C66FF867C}">
                  <a14:compatExt spid="_x0000_s20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սպառման ծավալների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27</xdr:row>
          <xdr:rowOff>28575</xdr:rowOff>
        </xdr:from>
        <xdr:to>
          <xdr:col>3</xdr:col>
          <xdr:colOff>266700</xdr:colOff>
          <xdr:row>28</xdr:row>
          <xdr:rowOff>0</xdr:rowOff>
        </xdr:to>
        <xdr:sp macro="" textlink="">
          <xdr:nvSpPr>
            <xdr:cNvPr id="20483" name="Check Box 3" hidden="1">
              <a:extLst>
                <a:ext uri="{63B3BB69-23CF-44E3-9099-C40C66FF867C}">
                  <a14:compatExt spid="_x0000_s20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տեսակներում (համախմբությունում)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29</xdr:row>
          <xdr:rowOff>9525</xdr:rowOff>
        </xdr:from>
        <xdr:to>
          <xdr:col>2</xdr:col>
          <xdr:colOff>571500</xdr:colOff>
          <xdr:row>30</xdr:row>
          <xdr:rowOff>0</xdr:rowOff>
        </xdr:to>
        <xdr:sp macro="" textlink="">
          <xdr:nvSpPr>
            <xdr:cNvPr id="20484" name="Check Box 4" hidden="1">
              <a:extLst>
                <a:ext uri="{63B3BB69-23CF-44E3-9099-C40C66FF867C}">
                  <a14:compatExt spid="_x0000_s20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Այլ (նկարագրել)՝</a:t>
              </a:r>
            </a:p>
          </xdr:txBody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28</xdr:row>
          <xdr:rowOff>0</xdr:rowOff>
        </xdr:from>
        <xdr:to>
          <xdr:col>2</xdr:col>
          <xdr:colOff>1171575</xdr:colOff>
          <xdr:row>29</xdr:row>
          <xdr:rowOff>28575</xdr:rowOff>
        </xdr:to>
        <xdr:sp macro="" textlink="">
          <xdr:nvSpPr>
            <xdr:cNvPr id="21505" name="Check Box 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«Արտադրել - գնել» այլընտրանքի կիրառում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25</xdr:row>
          <xdr:rowOff>171450</xdr:rowOff>
        </xdr:from>
        <xdr:to>
          <xdr:col>3</xdr:col>
          <xdr:colOff>266700</xdr:colOff>
          <xdr:row>27</xdr:row>
          <xdr:rowOff>28575</xdr:rowOff>
        </xdr:to>
        <xdr:sp macro="" textlink="">
          <xdr:nvSpPr>
            <xdr:cNvPr id="21506" name="Check Box 2" hidden="1">
              <a:extLst>
                <a:ext uri="{63B3BB69-23CF-44E3-9099-C40C66FF867C}">
                  <a14:compatExt spid="_x0000_s21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սպառման ծավալների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27</xdr:row>
          <xdr:rowOff>28575</xdr:rowOff>
        </xdr:from>
        <xdr:to>
          <xdr:col>3</xdr:col>
          <xdr:colOff>266700</xdr:colOff>
          <xdr:row>28</xdr:row>
          <xdr:rowOff>0</xdr:rowOff>
        </xdr:to>
        <xdr:sp macro="" textlink="">
          <xdr:nvSpPr>
            <xdr:cNvPr id="21507" name="Check Box 3" hidden="1">
              <a:extLst>
                <a:ext uri="{63B3BB69-23CF-44E3-9099-C40C66FF867C}">
                  <a14:compatExt spid="_x0000_s21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տեսակներում (համախմբությունում)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29</xdr:row>
          <xdr:rowOff>9525</xdr:rowOff>
        </xdr:from>
        <xdr:to>
          <xdr:col>2</xdr:col>
          <xdr:colOff>571500</xdr:colOff>
          <xdr:row>30</xdr:row>
          <xdr:rowOff>0</xdr:rowOff>
        </xdr:to>
        <xdr:sp macro="" textlink="">
          <xdr:nvSpPr>
            <xdr:cNvPr id="21508" name="Check Box 4" hidden="1">
              <a:extLst>
                <a:ext uri="{63B3BB69-23CF-44E3-9099-C40C66FF867C}">
                  <a14:compatExt spid="_x0000_s21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Այլ (նկարագրել)՝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ctrlProp" Target="../ctrlProps/ctrlProp32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31.xml"/><Relationship Id="rId5" Type="http://schemas.openxmlformats.org/officeDocument/2006/relationships/ctrlProp" Target="../ctrlProps/ctrlProp30.xml"/><Relationship Id="rId4" Type="http://schemas.openxmlformats.org/officeDocument/2006/relationships/ctrlProp" Target="../ctrlProps/ctrlProp2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7" Type="http://schemas.openxmlformats.org/officeDocument/2006/relationships/ctrlProp" Target="../ctrlProps/ctrlProp36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35.xml"/><Relationship Id="rId5" Type="http://schemas.openxmlformats.org/officeDocument/2006/relationships/ctrlProp" Target="../ctrlProps/ctrlProp34.xml"/><Relationship Id="rId4" Type="http://schemas.openxmlformats.org/officeDocument/2006/relationships/ctrlProp" Target="../ctrlProps/ctrlProp33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7" Type="http://schemas.openxmlformats.org/officeDocument/2006/relationships/ctrlProp" Target="../ctrlProps/ctrlProp40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39.xml"/><Relationship Id="rId5" Type="http://schemas.openxmlformats.org/officeDocument/2006/relationships/ctrlProp" Target="../ctrlProps/ctrlProp38.xml"/><Relationship Id="rId4" Type="http://schemas.openxmlformats.org/officeDocument/2006/relationships/ctrlProp" Target="../ctrlProps/ctrlProp37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7" Type="http://schemas.openxmlformats.org/officeDocument/2006/relationships/ctrlProp" Target="../ctrlProps/ctrlProp44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Relationship Id="rId6" Type="http://schemas.openxmlformats.org/officeDocument/2006/relationships/ctrlProp" Target="../ctrlProps/ctrlProp43.xml"/><Relationship Id="rId5" Type="http://schemas.openxmlformats.org/officeDocument/2006/relationships/ctrlProp" Target="../ctrlProps/ctrlProp42.xml"/><Relationship Id="rId4" Type="http://schemas.openxmlformats.org/officeDocument/2006/relationships/ctrlProp" Target="../ctrlProps/ctrlProp4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7" Type="http://schemas.openxmlformats.org/officeDocument/2006/relationships/ctrlProp" Target="../ctrlProps/ctrlProp48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Relationship Id="rId6" Type="http://schemas.openxmlformats.org/officeDocument/2006/relationships/ctrlProp" Target="../ctrlProps/ctrlProp47.xml"/><Relationship Id="rId5" Type="http://schemas.openxmlformats.org/officeDocument/2006/relationships/ctrlProp" Target="../ctrlProps/ctrlProp46.xml"/><Relationship Id="rId4" Type="http://schemas.openxmlformats.org/officeDocument/2006/relationships/ctrlProp" Target="../ctrlProps/ctrlProp45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7" Type="http://schemas.openxmlformats.org/officeDocument/2006/relationships/ctrlProp" Target="../ctrlProps/ctrlProp52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Relationship Id="rId6" Type="http://schemas.openxmlformats.org/officeDocument/2006/relationships/ctrlProp" Target="../ctrlProps/ctrlProp51.xml"/><Relationship Id="rId5" Type="http://schemas.openxmlformats.org/officeDocument/2006/relationships/ctrlProp" Target="../ctrlProps/ctrlProp50.xml"/><Relationship Id="rId4" Type="http://schemas.openxmlformats.org/officeDocument/2006/relationships/ctrlProp" Target="../ctrlProps/ctrlProp49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7" Type="http://schemas.openxmlformats.org/officeDocument/2006/relationships/ctrlProp" Target="../ctrlProps/ctrlProp56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Relationship Id="rId6" Type="http://schemas.openxmlformats.org/officeDocument/2006/relationships/ctrlProp" Target="../ctrlProps/ctrlProp55.xml"/><Relationship Id="rId5" Type="http://schemas.openxmlformats.org/officeDocument/2006/relationships/ctrlProp" Target="../ctrlProps/ctrlProp54.xml"/><Relationship Id="rId4" Type="http://schemas.openxmlformats.org/officeDocument/2006/relationships/ctrlProp" Target="../ctrlProps/ctrlProp5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7" Type="http://schemas.openxmlformats.org/officeDocument/2006/relationships/ctrlProp" Target="../ctrlProps/ctrlProp60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Relationship Id="rId6" Type="http://schemas.openxmlformats.org/officeDocument/2006/relationships/ctrlProp" Target="../ctrlProps/ctrlProp59.xml"/><Relationship Id="rId5" Type="http://schemas.openxmlformats.org/officeDocument/2006/relationships/ctrlProp" Target="../ctrlProps/ctrlProp58.xml"/><Relationship Id="rId4" Type="http://schemas.openxmlformats.org/officeDocument/2006/relationships/ctrlProp" Target="../ctrlProps/ctrlProp5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7" Type="http://schemas.openxmlformats.org/officeDocument/2006/relationships/ctrlProp" Target="../ctrlProps/ctrlProp64.x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Relationship Id="rId6" Type="http://schemas.openxmlformats.org/officeDocument/2006/relationships/ctrlProp" Target="../ctrlProps/ctrlProp63.xml"/><Relationship Id="rId5" Type="http://schemas.openxmlformats.org/officeDocument/2006/relationships/ctrlProp" Target="../ctrlProps/ctrlProp62.xml"/><Relationship Id="rId4" Type="http://schemas.openxmlformats.org/officeDocument/2006/relationships/ctrlProp" Target="../ctrlProps/ctrlProp61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7" Type="http://schemas.openxmlformats.org/officeDocument/2006/relationships/ctrlProp" Target="../ctrlProps/ctrlProp68.x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Relationship Id="rId6" Type="http://schemas.openxmlformats.org/officeDocument/2006/relationships/ctrlProp" Target="../ctrlProps/ctrlProp67.xml"/><Relationship Id="rId5" Type="http://schemas.openxmlformats.org/officeDocument/2006/relationships/ctrlProp" Target="../ctrlProps/ctrlProp66.xml"/><Relationship Id="rId4" Type="http://schemas.openxmlformats.org/officeDocument/2006/relationships/ctrlProp" Target="../ctrlProps/ctrlProp6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7" Type="http://schemas.openxmlformats.org/officeDocument/2006/relationships/ctrlProp" Target="../ctrlProps/ctrlProp72.x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Relationship Id="rId6" Type="http://schemas.openxmlformats.org/officeDocument/2006/relationships/ctrlProp" Target="../ctrlProps/ctrlProp71.xml"/><Relationship Id="rId5" Type="http://schemas.openxmlformats.org/officeDocument/2006/relationships/ctrlProp" Target="../ctrlProps/ctrlProp70.xml"/><Relationship Id="rId4" Type="http://schemas.openxmlformats.org/officeDocument/2006/relationships/ctrlProp" Target="../ctrlProps/ctrlProp69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6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20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9.xml"/><Relationship Id="rId5" Type="http://schemas.openxmlformats.org/officeDocument/2006/relationships/ctrlProp" Target="../ctrlProps/ctrlProp18.xml"/><Relationship Id="rId4" Type="http://schemas.openxmlformats.org/officeDocument/2006/relationships/ctrlProp" Target="../ctrlProps/ctrlProp1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2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23.xml"/><Relationship Id="rId5" Type="http://schemas.openxmlformats.org/officeDocument/2006/relationships/ctrlProp" Target="../ctrlProps/ctrlProp22.xml"/><Relationship Id="rId4" Type="http://schemas.openxmlformats.org/officeDocument/2006/relationships/ctrlProp" Target="../ctrlProps/ctrlProp2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ctrlProp" Target="../ctrlProps/ctrlProp28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27.xml"/><Relationship Id="rId5" Type="http://schemas.openxmlformats.org/officeDocument/2006/relationships/ctrlProp" Target="../ctrlProps/ctrlProp26.xml"/><Relationship Id="rId4" Type="http://schemas.openxmlformats.org/officeDocument/2006/relationships/ctrlProp" Target="../ctrlProps/ctrlProp2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P41"/>
  <sheetViews>
    <sheetView topLeftCell="A10" workbookViewId="0">
      <selection activeCell="A31" sqref="A31:A42"/>
    </sheetView>
  </sheetViews>
  <sheetFormatPr defaultRowHeight="15" x14ac:dyDescent="0.25"/>
  <cols>
    <col min="1" max="1" width="147.28515625" style="59" customWidth="1"/>
  </cols>
  <sheetData>
    <row r="1" spans="1:16" ht="17.25" x14ac:dyDescent="0.25">
      <c r="A1" s="52" t="s">
        <v>31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17.25" x14ac:dyDescent="0.25">
      <c r="A2" s="52" t="s">
        <v>67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16.5" x14ac:dyDescent="0.25">
      <c r="A3" s="53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ht="16.5" x14ac:dyDescent="0.25">
      <c r="A4" s="54" t="s">
        <v>68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6" ht="49.5" x14ac:dyDescent="0.25">
      <c r="A5" s="55" t="s">
        <v>69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6" ht="16.5" x14ac:dyDescent="0.25">
      <c r="A6" s="54" t="s">
        <v>70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1:16" ht="16.5" x14ac:dyDescent="0.25">
      <c r="A7" s="56" t="s">
        <v>71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spans="1:16" ht="16.5" x14ac:dyDescent="0.25">
      <c r="A8" s="55" t="s">
        <v>72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6.5" x14ac:dyDescent="0.25">
      <c r="A9" s="55" t="s">
        <v>73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</row>
    <row r="10" spans="1:16" ht="16.5" x14ac:dyDescent="0.25">
      <c r="A10" s="54" t="s">
        <v>74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</row>
    <row r="11" spans="1:16" ht="16.5" x14ac:dyDescent="0.25">
      <c r="A11" s="55" t="s">
        <v>106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1:16" ht="49.5" x14ac:dyDescent="0.25">
      <c r="A12" s="55" t="s">
        <v>75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16" ht="33" x14ac:dyDescent="0.25">
      <c r="A13" s="55" t="s">
        <v>76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1:16" ht="16.5" x14ac:dyDescent="0.25">
      <c r="A14" s="56" t="s">
        <v>77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</row>
    <row r="15" spans="1:16" ht="49.5" x14ac:dyDescent="0.25">
      <c r="A15" s="55" t="s">
        <v>78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1:16" ht="49.5" x14ac:dyDescent="0.25">
      <c r="A16" s="55" t="s">
        <v>79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</row>
    <row r="17" spans="1:16" ht="16.5" x14ac:dyDescent="0.25">
      <c r="A17" s="54" t="s">
        <v>80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</row>
    <row r="18" spans="1:16" ht="66" x14ac:dyDescent="0.25">
      <c r="A18" s="57" t="s">
        <v>81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</row>
    <row r="19" spans="1:16" ht="16.5" x14ac:dyDescent="0.25">
      <c r="A19" s="56" t="s">
        <v>82</v>
      </c>
      <c r="B19" s="38"/>
      <c r="C19" s="38"/>
      <c r="D19" s="38"/>
      <c r="E19" s="40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</row>
    <row r="20" spans="1:16" ht="64.5" customHeight="1" x14ac:dyDescent="0.25">
      <c r="A20" s="55" t="s">
        <v>83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</row>
    <row r="21" spans="1:16" ht="36" customHeight="1" x14ac:dyDescent="0.25">
      <c r="A21" s="55" t="s">
        <v>84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</row>
    <row r="22" spans="1:16" ht="36" customHeight="1" x14ac:dyDescent="0.25">
      <c r="A22" s="55" t="s">
        <v>85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</row>
    <row r="23" spans="1:16" ht="57.75" customHeight="1" x14ac:dyDescent="0.25">
      <c r="A23" s="55" t="s">
        <v>86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</row>
    <row r="24" spans="1:16" ht="61.5" customHeight="1" x14ac:dyDescent="0.25">
      <c r="A24" s="55" t="s">
        <v>87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6" ht="99" x14ac:dyDescent="0.25">
      <c r="A25" s="55" t="s">
        <v>88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</row>
    <row r="26" spans="1:16" ht="16.5" x14ac:dyDescent="0.25">
      <c r="A26" s="56" t="s">
        <v>89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</row>
    <row r="27" spans="1:16" ht="16.5" x14ac:dyDescent="0.25">
      <c r="A27" s="54" t="s">
        <v>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</row>
    <row r="28" spans="1:16" ht="16.5" x14ac:dyDescent="0.25">
      <c r="A28" s="54" t="s">
        <v>4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</row>
    <row r="29" spans="1:16" ht="33" x14ac:dyDescent="0.25">
      <c r="A29" s="55" t="s">
        <v>91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</row>
    <row r="30" spans="1:16" ht="16.5" x14ac:dyDescent="0.25">
      <c r="A30" s="56" t="s">
        <v>92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</row>
    <row r="31" spans="1:16" ht="102.75" customHeight="1" x14ac:dyDescent="0.25">
      <c r="A31" s="55" t="s">
        <v>93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</row>
    <row r="32" spans="1:16" ht="82.5" x14ac:dyDescent="0.25">
      <c r="A32" s="55" t="s">
        <v>94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</row>
    <row r="33" spans="1:16" ht="82.5" x14ac:dyDescent="0.25">
      <c r="A33" s="55" t="s">
        <v>95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</row>
    <row r="34" spans="1:16" ht="16.5" x14ac:dyDescent="0.25">
      <c r="A34" s="55" t="s">
        <v>96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</row>
    <row r="35" spans="1:16" ht="16.5" x14ac:dyDescent="0.25">
      <c r="A35" s="55" t="s">
        <v>97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</row>
    <row r="36" spans="1:16" ht="16.5" x14ac:dyDescent="0.25">
      <c r="A36" s="55" t="s">
        <v>98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</row>
    <row r="37" spans="1:16" ht="33" x14ac:dyDescent="0.25">
      <c r="A37" s="58" t="s">
        <v>99</v>
      </c>
    </row>
    <row r="38" spans="1:16" ht="33" x14ac:dyDescent="0.25">
      <c r="A38" s="58" t="s">
        <v>100</v>
      </c>
    </row>
    <row r="39" spans="1:16" ht="16.5" x14ac:dyDescent="0.25">
      <c r="A39" s="58" t="s">
        <v>104</v>
      </c>
    </row>
    <row r="40" spans="1:16" ht="16.5" x14ac:dyDescent="0.25">
      <c r="A40" s="58" t="s">
        <v>112</v>
      </c>
    </row>
    <row r="41" spans="1:16" ht="16.5" x14ac:dyDescent="0.25">
      <c r="A41" s="58" t="s">
        <v>105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6"/>
  <sheetViews>
    <sheetView topLeftCell="D14" zoomScaleNormal="100" workbookViewId="0">
      <selection activeCell="C37" sqref="C37:S37"/>
    </sheetView>
  </sheetViews>
  <sheetFormatPr defaultRowHeight="15" x14ac:dyDescent="0.25"/>
  <cols>
    <col min="1" max="1" width="6" customWidth="1"/>
    <col min="2" max="2" width="33.140625" customWidth="1"/>
    <col min="3" max="3" width="24.85546875" customWidth="1"/>
    <col min="4" max="4" width="31.5703125" customWidth="1"/>
    <col min="5" max="5" width="40" customWidth="1"/>
    <col min="6" max="6" width="24.5703125" customWidth="1"/>
    <col min="7" max="7" width="22.5703125" customWidth="1"/>
    <col min="8" max="9" width="10.42578125" customWidth="1"/>
    <col min="10" max="10" width="15.28515625" customWidth="1"/>
    <col min="11" max="11" width="18.28515625" bestFit="1" customWidth="1"/>
    <col min="12" max="12" width="8.140625" customWidth="1"/>
    <col min="13" max="13" width="10.28515625" customWidth="1"/>
    <col min="14" max="14" width="9.5703125" customWidth="1"/>
    <col min="15" max="15" width="8.140625" customWidth="1"/>
    <col min="16" max="16" width="8" customWidth="1"/>
    <col min="21" max="23" width="0" hidden="1" customWidth="1"/>
  </cols>
  <sheetData>
    <row r="1" spans="1:23" ht="15.75" x14ac:dyDescent="0.25">
      <c r="A1" s="1" t="s">
        <v>35</v>
      </c>
      <c r="C1" s="1"/>
      <c r="D1" s="1"/>
      <c r="E1" s="1"/>
      <c r="F1" s="1"/>
      <c r="G1" s="1"/>
      <c r="H1" s="1"/>
      <c r="I1" s="1"/>
      <c r="J1" s="1"/>
      <c r="U1" s="4" t="s">
        <v>13</v>
      </c>
      <c r="V1" s="4" t="s">
        <v>14</v>
      </c>
      <c r="W1" s="4" t="s">
        <v>15</v>
      </c>
    </row>
    <row r="2" spans="1:23" x14ac:dyDescent="0.25">
      <c r="A2" s="5"/>
      <c r="C2" s="5"/>
      <c r="D2" s="5"/>
      <c r="E2" s="5"/>
      <c r="F2" s="5"/>
      <c r="G2" s="5"/>
      <c r="H2" s="5"/>
      <c r="I2" s="5"/>
      <c r="J2" s="5"/>
      <c r="U2" s="4" t="s">
        <v>16</v>
      </c>
      <c r="V2" s="4" t="s">
        <v>17</v>
      </c>
      <c r="W2" s="4"/>
    </row>
    <row r="3" spans="1:23" ht="15.75" customHeight="1" x14ac:dyDescent="0.25">
      <c r="A3" s="6" t="s">
        <v>18</v>
      </c>
      <c r="C3" s="7"/>
      <c r="D3" s="7"/>
      <c r="E3" s="7"/>
      <c r="F3" s="7"/>
      <c r="G3" s="5"/>
      <c r="H3" s="5"/>
      <c r="I3" s="5"/>
      <c r="J3" s="5"/>
      <c r="U3" s="4" t="s">
        <v>19</v>
      </c>
      <c r="V3" s="4" t="s">
        <v>20</v>
      </c>
      <c r="W3" s="4"/>
    </row>
    <row r="4" spans="1:23" ht="15.75" customHeight="1" x14ac:dyDescent="0.3">
      <c r="B4" s="8"/>
      <c r="C4" s="8"/>
      <c r="D4" s="8"/>
      <c r="E4" s="8"/>
      <c r="F4" s="8"/>
      <c r="G4" s="2"/>
      <c r="H4" s="2"/>
      <c r="I4" s="2"/>
      <c r="J4" s="2"/>
      <c r="U4" s="4" t="s">
        <v>21</v>
      </c>
      <c r="V4" s="4"/>
    </row>
    <row r="5" spans="1:23" ht="18.75" customHeight="1" x14ac:dyDescent="0.25">
      <c r="B5" s="30" t="s">
        <v>43</v>
      </c>
      <c r="C5" s="22">
        <v>1120</v>
      </c>
      <c r="E5" s="30" t="s">
        <v>47</v>
      </c>
      <c r="F5" s="22"/>
      <c r="H5" s="2"/>
      <c r="I5" s="2"/>
      <c r="J5" s="2"/>
    </row>
    <row r="6" spans="1:23" ht="19.5" customHeight="1" x14ac:dyDescent="0.25">
      <c r="B6" s="30" t="s">
        <v>44</v>
      </c>
      <c r="C6" s="22" t="s">
        <v>150</v>
      </c>
      <c r="E6" s="30" t="s">
        <v>48</v>
      </c>
      <c r="F6" s="22"/>
      <c r="H6" s="2"/>
      <c r="I6" s="2"/>
      <c r="J6" s="2"/>
    </row>
    <row r="7" spans="1:23" ht="18" customHeight="1" x14ac:dyDescent="0.25">
      <c r="B7" s="30" t="s">
        <v>45</v>
      </c>
      <c r="C7" s="22">
        <v>31001</v>
      </c>
      <c r="H7" s="2"/>
      <c r="I7" s="2"/>
      <c r="J7" s="2"/>
    </row>
    <row r="8" spans="1:23" ht="98.25" customHeight="1" x14ac:dyDescent="0.25">
      <c r="B8" s="30" t="s">
        <v>46</v>
      </c>
      <c r="C8" s="88" t="s">
        <v>159</v>
      </c>
      <c r="H8" s="2"/>
      <c r="I8" s="2"/>
      <c r="J8" s="2"/>
    </row>
    <row r="9" spans="1:23" ht="17.25" x14ac:dyDescent="0.25">
      <c r="B9" s="5"/>
      <c r="C9" s="5"/>
      <c r="D9" s="5"/>
      <c r="E9" s="5"/>
      <c r="F9" s="2"/>
      <c r="G9" s="2"/>
      <c r="H9" s="2"/>
      <c r="I9" s="2"/>
      <c r="J9" s="2"/>
    </row>
    <row r="10" spans="1:23" ht="15.75" customHeight="1" x14ac:dyDescent="0.25">
      <c r="A10" s="6" t="s">
        <v>22</v>
      </c>
      <c r="C10" s="2"/>
      <c r="D10" s="2"/>
      <c r="E10" s="2"/>
      <c r="F10" s="2"/>
      <c r="G10" s="2"/>
      <c r="H10" s="2"/>
      <c r="I10" s="2"/>
      <c r="J10" s="2"/>
    </row>
    <row r="11" spans="1:23" ht="17.25" x14ac:dyDescent="0.25">
      <c r="B11" s="2"/>
      <c r="C11" s="2"/>
      <c r="D11" s="2"/>
      <c r="E11" s="2"/>
      <c r="F11" s="2"/>
      <c r="G11" s="2"/>
      <c r="H11" s="2"/>
      <c r="I11" s="2"/>
      <c r="J11" s="2"/>
    </row>
    <row r="12" spans="1:23" ht="55.5" x14ac:dyDescent="0.25">
      <c r="B12" s="9" t="s">
        <v>49</v>
      </c>
      <c r="C12" s="36" t="s">
        <v>50</v>
      </c>
      <c r="D12" s="36" t="s">
        <v>51</v>
      </c>
      <c r="E12" s="36" t="s">
        <v>52</v>
      </c>
      <c r="F12" s="2"/>
      <c r="G12" s="2"/>
      <c r="H12" s="2"/>
      <c r="I12" s="2"/>
      <c r="J12" s="2"/>
    </row>
    <row r="13" spans="1:23" ht="54" x14ac:dyDescent="0.3">
      <c r="B13" s="23" t="s">
        <v>21</v>
      </c>
      <c r="C13" s="78" t="s">
        <v>164</v>
      </c>
      <c r="D13" s="23"/>
      <c r="E13" s="23" t="s">
        <v>165</v>
      </c>
      <c r="F13" s="8"/>
      <c r="G13" s="2"/>
      <c r="H13" s="2"/>
      <c r="I13" s="2"/>
      <c r="J13" s="8"/>
    </row>
    <row r="14" spans="1:23" ht="17.25" x14ac:dyDescent="0.3">
      <c r="B14" s="10"/>
      <c r="C14" s="10"/>
      <c r="D14" s="10"/>
      <c r="E14" s="10"/>
      <c r="F14" s="2"/>
      <c r="G14" s="2"/>
      <c r="H14" s="2"/>
      <c r="I14" s="2"/>
      <c r="J14" s="8"/>
    </row>
    <row r="15" spans="1:23" ht="17.25" x14ac:dyDescent="0.3">
      <c r="A15" s="6" t="s">
        <v>23</v>
      </c>
      <c r="C15" s="2"/>
      <c r="D15" s="2"/>
      <c r="E15" s="2"/>
      <c r="F15" s="2"/>
      <c r="G15" s="2"/>
      <c r="H15" s="2"/>
      <c r="I15" s="2"/>
      <c r="J15" s="8"/>
    </row>
    <row r="16" spans="1:23" ht="17.25" x14ac:dyDescent="0.3">
      <c r="B16" s="10"/>
      <c r="C16" s="2"/>
      <c r="D16" s="2"/>
      <c r="E16" s="2"/>
      <c r="F16" s="2"/>
      <c r="G16" s="2"/>
      <c r="H16" s="2"/>
      <c r="I16" s="2"/>
      <c r="J16" s="8"/>
    </row>
    <row r="17" spans="1:11" ht="15" customHeight="1" x14ac:dyDescent="0.25">
      <c r="B17" s="113" t="s">
        <v>53</v>
      </c>
      <c r="C17" s="113" t="s">
        <v>54</v>
      </c>
      <c r="D17" s="113" t="s">
        <v>55</v>
      </c>
      <c r="E17" s="113" t="s">
        <v>56</v>
      </c>
      <c r="F17" s="112" t="s">
        <v>57</v>
      </c>
      <c r="G17" s="112"/>
      <c r="H17" s="112"/>
      <c r="I17" s="112"/>
      <c r="J17" s="112"/>
      <c r="K17" s="112" t="s">
        <v>58</v>
      </c>
    </row>
    <row r="18" spans="1:11" ht="27" x14ac:dyDescent="0.25">
      <c r="B18" s="113"/>
      <c r="C18" s="113"/>
      <c r="D18" s="113"/>
      <c r="E18" s="113"/>
      <c r="F18" s="47" t="s">
        <v>241</v>
      </c>
      <c r="G18" s="47" t="s">
        <v>255</v>
      </c>
      <c r="H18" s="47" t="s">
        <v>1</v>
      </c>
      <c r="I18" s="47" t="s">
        <v>3</v>
      </c>
      <c r="J18" s="47" t="s">
        <v>243</v>
      </c>
      <c r="K18" s="112"/>
    </row>
    <row r="19" spans="1:11" ht="41.25" customHeight="1" x14ac:dyDescent="0.25">
      <c r="B19" s="80" t="s">
        <v>160</v>
      </c>
      <c r="C19" s="23" t="s">
        <v>133</v>
      </c>
      <c r="D19" s="23" t="s">
        <v>20</v>
      </c>
      <c r="E19" s="23" t="s">
        <v>158</v>
      </c>
      <c r="F19" s="23">
        <v>547350</v>
      </c>
      <c r="G19" s="23">
        <v>139503.70000000001</v>
      </c>
      <c r="H19" s="23">
        <v>283090.40000000002</v>
      </c>
      <c r="I19" s="23">
        <v>283090.40000000002</v>
      </c>
      <c r="J19" s="23">
        <v>283090.40000000002</v>
      </c>
      <c r="K19" s="23"/>
    </row>
    <row r="20" spans="1:11" x14ac:dyDescent="0.25"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x14ac:dyDescent="0.25"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x14ac:dyDescent="0.25"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17.25" x14ac:dyDescent="0.25">
      <c r="B23" s="2"/>
      <c r="C23" s="2"/>
      <c r="D23" s="2"/>
      <c r="E23" s="2"/>
      <c r="F23" s="2"/>
      <c r="G23" s="2"/>
      <c r="H23" s="2"/>
      <c r="I23" s="2"/>
      <c r="J23" s="2"/>
    </row>
    <row r="24" spans="1:11" ht="15.75" x14ac:dyDescent="0.25">
      <c r="A24" s="11" t="s">
        <v>24</v>
      </c>
      <c r="C24" s="12"/>
      <c r="D24" s="12"/>
      <c r="E24" s="12"/>
      <c r="F24" s="12"/>
      <c r="G24" s="12"/>
      <c r="H24" s="12"/>
      <c r="I24" s="12"/>
      <c r="J24" s="12"/>
    </row>
    <row r="25" spans="1:11" x14ac:dyDescent="0.25">
      <c r="A25" s="13"/>
      <c r="C25" s="14"/>
      <c r="D25" s="14"/>
      <c r="E25" s="14"/>
      <c r="F25" s="14"/>
      <c r="G25" s="14"/>
      <c r="H25" s="14"/>
      <c r="I25" s="14"/>
      <c r="J25" s="14"/>
    </row>
    <row r="26" spans="1:11" x14ac:dyDescent="0.25">
      <c r="A26" s="15" t="s">
        <v>25</v>
      </c>
      <c r="C26" s="16"/>
      <c r="D26" s="16"/>
      <c r="E26" s="12"/>
      <c r="F26" s="12"/>
      <c r="G26" s="12"/>
      <c r="H26" s="12"/>
      <c r="I26" s="12"/>
      <c r="J26" s="12"/>
    </row>
    <row r="27" spans="1:11" x14ac:dyDescent="0.25">
      <c r="B27" s="16"/>
      <c r="C27" s="16"/>
      <c r="D27" s="16"/>
      <c r="E27" s="12"/>
      <c r="F27" s="12"/>
      <c r="G27" s="12"/>
      <c r="H27" s="12"/>
      <c r="I27" s="12"/>
      <c r="J27" s="12"/>
    </row>
    <row r="28" spans="1:11" x14ac:dyDescent="0.25">
      <c r="B28" s="16"/>
      <c r="C28" s="16"/>
      <c r="D28" s="16"/>
      <c r="E28" s="12"/>
      <c r="F28" s="12"/>
      <c r="G28" s="12"/>
      <c r="H28" s="12"/>
      <c r="I28" s="12"/>
      <c r="J28" s="12"/>
    </row>
    <row r="29" spans="1:11" x14ac:dyDescent="0.25">
      <c r="B29" s="16"/>
      <c r="C29" s="16"/>
      <c r="D29" s="16"/>
      <c r="E29" s="12"/>
      <c r="F29" s="12"/>
      <c r="G29" s="12"/>
      <c r="H29" s="12"/>
      <c r="I29" s="12"/>
      <c r="J29" s="12"/>
    </row>
    <row r="30" spans="1:11" x14ac:dyDescent="0.25">
      <c r="B30" s="16"/>
      <c r="C30" s="16"/>
      <c r="D30" s="16"/>
      <c r="E30" s="12"/>
      <c r="F30" s="12"/>
      <c r="G30" s="12"/>
      <c r="H30" s="12"/>
      <c r="I30" s="12"/>
      <c r="J30" s="12"/>
    </row>
    <row r="31" spans="1:11" x14ac:dyDescent="0.25">
      <c r="A31" s="15" t="s">
        <v>26</v>
      </c>
      <c r="E31" s="12"/>
      <c r="F31" s="12"/>
      <c r="G31" s="12"/>
      <c r="H31" s="12"/>
      <c r="I31" s="12"/>
      <c r="J31" s="12"/>
    </row>
    <row r="32" spans="1:11" ht="62.25" customHeight="1" x14ac:dyDescent="0.25">
      <c r="B32" s="108"/>
      <c r="C32" s="109"/>
      <c r="D32" s="109"/>
      <c r="E32" s="110"/>
      <c r="F32" s="12"/>
      <c r="G32" s="12"/>
      <c r="H32" s="12"/>
      <c r="I32" s="12"/>
      <c r="J32" s="12"/>
    </row>
    <row r="33" spans="1:19" ht="17.25" x14ac:dyDescent="0.25">
      <c r="B33" s="2"/>
      <c r="C33" s="2"/>
      <c r="D33" s="2"/>
      <c r="E33" s="12"/>
      <c r="F33" s="12"/>
      <c r="G33" s="12"/>
      <c r="H33" s="12"/>
      <c r="I33" s="12"/>
      <c r="J33" s="12"/>
    </row>
    <row r="34" spans="1:19" x14ac:dyDescent="0.25">
      <c r="A34" s="6" t="s">
        <v>27</v>
      </c>
    </row>
    <row r="36" spans="1:19" ht="54.75" customHeight="1" x14ac:dyDescent="0.25">
      <c r="B36" s="111" t="s">
        <v>59</v>
      </c>
      <c r="C36" s="46" t="s">
        <v>60</v>
      </c>
      <c r="D36" s="46" t="s">
        <v>61</v>
      </c>
      <c r="E36" s="102" t="s">
        <v>62</v>
      </c>
      <c r="F36" s="102"/>
      <c r="G36" s="102"/>
      <c r="H36" s="102" t="s">
        <v>63</v>
      </c>
      <c r="I36" s="102"/>
      <c r="J36" s="102"/>
      <c r="K36" s="102" t="s">
        <v>64</v>
      </c>
      <c r="L36" s="102"/>
      <c r="M36" s="102"/>
      <c r="N36" s="102" t="s">
        <v>65</v>
      </c>
      <c r="O36" s="102"/>
      <c r="P36" s="102"/>
      <c r="Q36" s="107" t="s">
        <v>66</v>
      </c>
      <c r="R36" s="107"/>
      <c r="S36" s="107"/>
    </row>
    <row r="37" spans="1:19" x14ac:dyDescent="0.25">
      <c r="B37" s="111"/>
      <c r="C37" s="46" t="s">
        <v>9</v>
      </c>
      <c r="D37" s="46" t="s">
        <v>0</v>
      </c>
      <c r="E37" s="44" t="s">
        <v>1</v>
      </c>
      <c r="F37" s="44" t="s">
        <v>3</v>
      </c>
      <c r="G37" s="44" t="s">
        <v>243</v>
      </c>
      <c r="H37" s="97" t="s">
        <v>1</v>
      </c>
      <c r="I37" s="97" t="s">
        <v>3</v>
      </c>
      <c r="J37" s="97" t="s">
        <v>243</v>
      </c>
      <c r="K37" s="97" t="s">
        <v>1</v>
      </c>
      <c r="L37" s="97" t="s">
        <v>3</v>
      </c>
      <c r="M37" s="97" t="s">
        <v>243</v>
      </c>
      <c r="N37" s="97" t="s">
        <v>1</v>
      </c>
      <c r="O37" s="97" t="s">
        <v>3</v>
      </c>
      <c r="P37" s="97" t="s">
        <v>243</v>
      </c>
      <c r="Q37" s="97" t="s">
        <v>1</v>
      </c>
      <c r="R37" s="97" t="s">
        <v>3</v>
      </c>
      <c r="S37" s="97" t="s">
        <v>243</v>
      </c>
    </row>
    <row r="38" spans="1:19" x14ac:dyDescent="0.25">
      <c r="B38" s="24" t="s">
        <v>162</v>
      </c>
      <c r="C38" s="24">
        <v>14572.66</v>
      </c>
      <c r="D38" s="24">
        <v>29503.7</v>
      </c>
      <c r="E38" s="25"/>
      <c r="F38" s="25"/>
      <c r="G38" s="25"/>
      <c r="H38" s="25"/>
      <c r="I38" s="25"/>
      <c r="J38" s="25"/>
      <c r="K38" s="44">
        <f>C38+E38+H38</f>
        <v>14572.66</v>
      </c>
      <c r="L38" s="44">
        <f>C38+F38+I38</f>
        <v>14572.66</v>
      </c>
      <c r="M38" s="44">
        <f>C38+G38+J38</f>
        <v>14572.66</v>
      </c>
      <c r="N38" s="25"/>
      <c r="O38" s="25"/>
      <c r="P38" s="25"/>
      <c r="Q38" s="45">
        <f>K38+N38</f>
        <v>14572.66</v>
      </c>
      <c r="R38" s="45">
        <f>L38+O38</f>
        <v>14572.66</v>
      </c>
      <c r="S38" s="45">
        <f>M38+P38</f>
        <v>14572.66</v>
      </c>
    </row>
    <row r="39" spans="1:19" ht="27" x14ac:dyDescent="0.25">
      <c r="B39" s="24" t="s">
        <v>161</v>
      </c>
      <c r="C39" s="24">
        <v>532777.34</v>
      </c>
      <c r="D39" s="24">
        <v>110000</v>
      </c>
      <c r="E39" s="25"/>
      <c r="F39" s="25"/>
      <c r="G39" s="25"/>
      <c r="H39" s="25">
        <v>-264259.59999999998</v>
      </c>
      <c r="I39" s="25">
        <v>-264259.59999999998</v>
      </c>
      <c r="J39" s="25">
        <v>-264259.59999999998</v>
      </c>
      <c r="K39" s="44">
        <f t="shared" ref="K39:M41" si="0">C39+E39+H39</f>
        <v>268517.74</v>
      </c>
      <c r="L39" s="44">
        <f t="shared" si="0"/>
        <v>-154259.59999999998</v>
      </c>
      <c r="M39" s="44">
        <f t="shared" si="0"/>
        <v>-264259.59999999998</v>
      </c>
      <c r="N39" s="25"/>
      <c r="O39" s="25"/>
      <c r="P39" s="25"/>
      <c r="Q39" s="45">
        <f t="shared" ref="Q39:S41" si="1">K39+N39</f>
        <v>268517.74</v>
      </c>
      <c r="R39" s="45">
        <f t="shared" si="1"/>
        <v>-154259.59999999998</v>
      </c>
      <c r="S39" s="45">
        <f t="shared" si="1"/>
        <v>-264259.59999999998</v>
      </c>
    </row>
    <row r="40" spans="1:19" x14ac:dyDescent="0.25">
      <c r="B40" s="24"/>
      <c r="C40" s="24"/>
      <c r="D40" s="24"/>
      <c r="E40" s="25"/>
      <c r="F40" s="25"/>
      <c r="G40" s="25"/>
      <c r="H40" s="25"/>
      <c r="I40" s="25"/>
      <c r="J40" s="25"/>
      <c r="K40" s="44">
        <f t="shared" si="0"/>
        <v>0</v>
      </c>
      <c r="L40" s="44">
        <f t="shared" si="0"/>
        <v>0</v>
      </c>
      <c r="M40" s="44">
        <f t="shared" si="0"/>
        <v>0</v>
      </c>
      <c r="N40" s="25"/>
      <c r="O40" s="25"/>
      <c r="P40" s="25"/>
      <c r="Q40" s="45">
        <f t="shared" si="1"/>
        <v>0</v>
      </c>
      <c r="R40" s="45">
        <f t="shared" si="1"/>
        <v>0</v>
      </c>
      <c r="S40" s="45">
        <f t="shared" si="1"/>
        <v>0</v>
      </c>
    </row>
    <row r="41" spans="1:19" x14ac:dyDescent="0.25">
      <c r="B41" s="24"/>
      <c r="C41" s="24"/>
      <c r="D41" s="24"/>
      <c r="E41" s="25"/>
      <c r="F41" s="25"/>
      <c r="G41" s="25"/>
      <c r="H41" s="25"/>
      <c r="I41" s="25"/>
      <c r="J41" s="25"/>
      <c r="K41" s="44">
        <f t="shared" si="0"/>
        <v>0</v>
      </c>
      <c r="L41" s="44">
        <f t="shared" si="0"/>
        <v>0</v>
      </c>
      <c r="M41" s="44">
        <f t="shared" si="0"/>
        <v>0</v>
      </c>
      <c r="N41" s="25"/>
      <c r="O41" s="25"/>
      <c r="P41" s="25"/>
      <c r="Q41" s="45">
        <f t="shared" si="1"/>
        <v>0</v>
      </c>
      <c r="R41" s="45">
        <f t="shared" si="1"/>
        <v>0</v>
      </c>
      <c r="S41" s="45">
        <f t="shared" si="1"/>
        <v>0</v>
      </c>
    </row>
    <row r="42" spans="1:19" ht="28.5" x14ac:dyDescent="0.25">
      <c r="B42" s="17" t="s">
        <v>101</v>
      </c>
      <c r="C42" s="24">
        <v>547350</v>
      </c>
      <c r="D42" s="24">
        <v>139503.70000000001</v>
      </c>
      <c r="E42" s="44">
        <f>SUM(E38:E41)</f>
        <v>0</v>
      </c>
      <c r="F42" s="44">
        <f t="shared" ref="F42:J42" si="2">SUM(F38:F41)</f>
        <v>0</v>
      </c>
      <c r="G42" s="44">
        <f t="shared" si="2"/>
        <v>0</v>
      </c>
      <c r="H42" s="44">
        <f t="shared" si="2"/>
        <v>-264259.59999999998</v>
      </c>
      <c r="I42" s="44">
        <f t="shared" si="2"/>
        <v>-264259.59999999998</v>
      </c>
      <c r="J42" s="44">
        <f t="shared" si="2"/>
        <v>-264259.59999999998</v>
      </c>
      <c r="K42" s="44">
        <f>C42+E42+H42</f>
        <v>283090.40000000002</v>
      </c>
      <c r="L42" s="44">
        <f>C42+F42+I42</f>
        <v>283090.40000000002</v>
      </c>
      <c r="M42" s="44">
        <f>C42+G42+J42</f>
        <v>283090.40000000002</v>
      </c>
      <c r="N42" s="46" t="s">
        <v>2</v>
      </c>
      <c r="O42" s="46" t="s">
        <v>2</v>
      </c>
      <c r="P42" s="46" t="s">
        <v>2</v>
      </c>
      <c r="Q42" s="45" t="s">
        <v>2</v>
      </c>
      <c r="R42" s="45" t="s">
        <v>2</v>
      </c>
      <c r="S42" s="45" t="s">
        <v>2</v>
      </c>
    </row>
    <row r="43" spans="1:19" ht="28.5" x14ac:dyDescent="0.25">
      <c r="B43" s="17" t="s">
        <v>102</v>
      </c>
      <c r="C43" s="24"/>
      <c r="D43" s="24"/>
      <c r="E43" s="44" t="s">
        <v>36</v>
      </c>
      <c r="F43" s="44" t="s">
        <v>36</v>
      </c>
      <c r="G43" s="44" t="s">
        <v>36</v>
      </c>
      <c r="H43" s="44" t="s">
        <v>36</v>
      </c>
      <c r="I43" s="44" t="s">
        <v>36</v>
      </c>
      <c r="J43" s="44" t="s">
        <v>36</v>
      </c>
      <c r="K43" s="44">
        <f>C43</f>
        <v>0</v>
      </c>
      <c r="L43" s="44">
        <f>C43</f>
        <v>0</v>
      </c>
      <c r="M43" s="44">
        <f>C43</f>
        <v>0</v>
      </c>
      <c r="N43" s="46" t="s">
        <v>2</v>
      </c>
      <c r="O43" s="46" t="s">
        <v>2</v>
      </c>
      <c r="P43" s="46" t="s">
        <v>2</v>
      </c>
      <c r="Q43" s="45" t="s">
        <v>2</v>
      </c>
      <c r="R43" s="45" t="s">
        <v>2</v>
      </c>
      <c r="S43" s="45" t="s">
        <v>2</v>
      </c>
    </row>
    <row r="44" spans="1:19" x14ac:dyDescent="0.25">
      <c r="B44" s="17" t="s">
        <v>103</v>
      </c>
      <c r="C44" s="44">
        <f>SUM(C38:C41)</f>
        <v>547350</v>
      </c>
      <c r="D44" s="44">
        <f>SUM(D38:D41)</f>
        <v>139503.70000000001</v>
      </c>
      <c r="E44" s="44">
        <f>E42</f>
        <v>0</v>
      </c>
      <c r="F44" s="44">
        <f t="shared" ref="F44:J44" si="3">F42</f>
        <v>0</v>
      </c>
      <c r="G44" s="44">
        <f t="shared" si="3"/>
        <v>0</v>
      </c>
      <c r="H44" s="44">
        <f t="shared" si="3"/>
        <v>-264259.59999999998</v>
      </c>
      <c r="I44" s="44">
        <f t="shared" si="3"/>
        <v>-264259.59999999998</v>
      </c>
      <c r="J44" s="44">
        <f t="shared" si="3"/>
        <v>-264259.59999999998</v>
      </c>
      <c r="K44" s="46">
        <f>K42+K43</f>
        <v>283090.40000000002</v>
      </c>
      <c r="L44" s="46">
        <f t="shared" ref="L44:M44" si="4">L42+L43</f>
        <v>283090.40000000002</v>
      </c>
      <c r="M44" s="46">
        <f t="shared" si="4"/>
        <v>283090.40000000002</v>
      </c>
      <c r="N44" s="46">
        <f>SUM(N38:N41)</f>
        <v>0</v>
      </c>
      <c r="O44" s="46">
        <f t="shared" ref="O44:P44" si="5">SUM(O38:O41)</f>
        <v>0</v>
      </c>
      <c r="P44" s="46">
        <f t="shared" si="5"/>
        <v>0</v>
      </c>
      <c r="Q44" s="45">
        <f>K44+N44</f>
        <v>283090.40000000002</v>
      </c>
      <c r="R44" s="45">
        <f>L44+O44</f>
        <v>283090.40000000002</v>
      </c>
      <c r="S44" s="45">
        <f>M44+P44</f>
        <v>283090.40000000002</v>
      </c>
    </row>
    <row r="46" spans="1:19" x14ac:dyDescent="0.25">
      <c r="D46">
        <f>+H19-C42</f>
        <v>-264259.59999999998</v>
      </c>
    </row>
  </sheetData>
  <mergeCells count="13">
    <mergeCell ref="K17:K18"/>
    <mergeCell ref="B17:B18"/>
    <mergeCell ref="C17:C18"/>
    <mergeCell ref="D17:D18"/>
    <mergeCell ref="E17:E18"/>
    <mergeCell ref="F17:J17"/>
    <mergeCell ref="Q36:S36"/>
    <mergeCell ref="B32:E32"/>
    <mergeCell ref="B36:B37"/>
    <mergeCell ref="E36:G36"/>
    <mergeCell ref="H36:J36"/>
    <mergeCell ref="K36:M36"/>
    <mergeCell ref="N36:P36"/>
  </mergeCells>
  <dataValidations count="4">
    <dataValidation type="list" allowBlank="1" showInputMessage="1" showErrorMessage="1" sqref="B13">
      <formula1>$U$2:$U$4</formula1>
    </dataValidation>
    <dataValidation type="list" allowBlank="1" showInputMessage="1" showErrorMessage="1" sqref="D19:D22">
      <formula1>$V$2:$V$3</formula1>
    </dataValidation>
    <dataValidation showInputMessage="1" showErrorMessage="1" sqref="E19:E22"/>
    <dataValidation type="whole" operator="lessThan" allowBlank="1" showInputMessage="1" showErrorMessage="1" sqref="N38:P41">
      <formula1>0</formula1>
    </dataValidation>
  </dataValidations>
  <hyperlinks>
    <hyperlink ref="C12" location="_ftn1" display="_ftn1"/>
    <hyperlink ref="D12" location="_ftn2" display="_ftn2"/>
    <hyperlink ref="E12" location="_ftn3" display="_ftn3"/>
  </hyperlinks>
  <printOptions horizontalCentered="1"/>
  <pageMargins left="0.2" right="0.2" top="0.5" bottom="0.5" header="0.3" footer="0.3"/>
  <pageSetup paperSize="9" scale="8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Check Box 1">
              <controlPr defaultSize="0" autoFill="0" autoLine="0" autoPict="0">
                <anchor moveWithCells="1">
                  <from>
                    <xdr:col>1</xdr:col>
                    <xdr:colOff>85725</xdr:colOff>
                    <xdr:row>28</xdr:row>
                    <xdr:rowOff>0</xdr:rowOff>
                  </from>
                  <to>
                    <xdr:col>2</xdr:col>
                    <xdr:colOff>1171575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5" name="Check Box 2">
              <controlPr defaultSize="0" autoFill="0" autoLine="0" autoPict="0">
                <anchor moveWithCells="1">
                  <from>
                    <xdr:col>1</xdr:col>
                    <xdr:colOff>85725</xdr:colOff>
                    <xdr:row>25</xdr:row>
                    <xdr:rowOff>171450</xdr:rowOff>
                  </from>
                  <to>
                    <xdr:col>3</xdr:col>
                    <xdr:colOff>266700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3" r:id="rId6" name="Check Box 3">
              <controlPr defaultSize="0" autoFill="0" autoLine="0" autoPict="0">
                <anchor moveWithCells="1">
                  <from>
                    <xdr:col>1</xdr:col>
                    <xdr:colOff>85725</xdr:colOff>
                    <xdr:row>27</xdr:row>
                    <xdr:rowOff>28575</xdr:rowOff>
                  </from>
                  <to>
                    <xdr:col>3</xdr:col>
                    <xdr:colOff>266700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4" r:id="rId7" name="Check Box 4">
              <controlPr defaultSize="0" autoFill="0" autoLine="0" autoPict="0">
                <anchor moveWithCells="1">
                  <from>
                    <xdr:col>1</xdr:col>
                    <xdr:colOff>95250</xdr:colOff>
                    <xdr:row>29</xdr:row>
                    <xdr:rowOff>9525</xdr:rowOff>
                  </from>
                  <to>
                    <xdr:col>2</xdr:col>
                    <xdr:colOff>571500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4"/>
  <sheetViews>
    <sheetView topLeftCell="D16" zoomScaleNormal="100" workbookViewId="0">
      <selection activeCell="Q38" sqref="Q38"/>
    </sheetView>
  </sheetViews>
  <sheetFormatPr defaultRowHeight="15" x14ac:dyDescent="0.25"/>
  <cols>
    <col min="1" max="1" width="6" customWidth="1"/>
    <col min="2" max="2" width="33.140625" customWidth="1"/>
    <col min="3" max="3" width="24.85546875" customWidth="1"/>
    <col min="4" max="4" width="31.5703125" customWidth="1"/>
    <col min="5" max="5" width="40" customWidth="1"/>
    <col min="6" max="6" width="24.5703125" customWidth="1"/>
    <col min="7" max="7" width="22.5703125" customWidth="1"/>
    <col min="8" max="9" width="10.42578125" customWidth="1"/>
    <col min="10" max="10" width="15.28515625" customWidth="1"/>
    <col min="11" max="11" width="18.28515625" bestFit="1" customWidth="1"/>
    <col min="12" max="12" width="5.5703125" customWidth="1"/>
    <col min="13" max="13" width="5.85546875" bestFit="1" customWidth="1"/>
    <col min="14" max="14" width="9.5703125" customWidth="1"/>
    <col min="15" max="15" width="8.140625" customWidth="1"/>
    <col min="16" max="16" width="11.28515625" customWidth="1"/>
    <col min="21" max="23" width="0" hidden="1" customWidth="1"/>
  </cols>
  <sheetData>
    <row r="1" spans="1:23" ht="15.75" x14ac:dyDescent="0.25">
      <c r="A1" s="1" t="s">
        <v>35</v>
      </c>
      <c r="C1" s="1"/>
      <c r="D1" s="1"/>
      <c r="E1" s="1"/>
      <c r="F1" s="1"/>
      <c r="G1" s="1"/>
      <c r="H1" s="1"/>
      <c r="I1" s="1"/>
      <c r="J1" s="1"/>
      <c r="U1" s="4" t="s">
        <v>13</v>
      </c>
      <c r="V1" s="4" t="s">
        <v>14</v>
      </c>
      <c r="W1" s="4" t="s">
        <v>15</v>
      </c>
    </row>
    <row r="2" spans="1:23" x14ac:dyDescent="0.25">
      <c r="A2" s="5"/>
      <c r="C2" s="5"/>
      <c r="D2" s="5"/>
      <c r="E2" s="5"/>
      <c r="F2" s="5"/>
      <c r="G2" s="5"/>
      <c r="H2" s="5"/>
      <c r="I2" s="5"/>
      <c r="J2" s="5"/>
      <c r="U2" s="4" t="s">
        <v>16</v>
      </c>
      <c r="V2" s="4" t="s">
        <v>17</v>
      </c>
      <c r="W2" s="4"/>
    </row>
    <row r="3" spans="1:23" ht="15.75" customHeight="1" x14ac:dyDescent="0.25">
      <c r="A3" s="6" t="s">
        <v>18</v>
      </c>
      <c r="C3" s="7"/>
      <c r="D3" s="7"/>
      <c r="E3" s="7"/>
      <c r="F3" s="7"/>
      <c r="G3" s="5"/>
      <c r="H3" s="5"/>
      <c r="I3" s="5"/>
      <c r="J3" s="5"/>
      <c r="U3" s="4" t="s">
        <v>19</v>
      </c>
      <c r="V3" s="4" t="s">
        <v>20</v>
      </c>
      <c r="W3" s="4"/>
    </row>
    <row r="4" spans="1:23" ht="15.75" customHeight="1" x14ac:dyDescent="0.3">
      <c r="B4" s="8"/>
      <c r="C4" s="8"/>
      <c r="D4" s="8"/>
      <c r="E4" s="8"/>
      <c r="F4" s="8"/>
      <c r="G4" s="2"/>
      <c r="H4" s="2"/>
      <c r="I4" s="2"/>
      <c r="J4" s="2"/>
      <c r="U4" s="4" t="s">
        <v>21</v>
      </c>
      <c r="V4" s="4"/>
    </row>
    <row r="5" spans="1:23" ht="18.75" customHeight="1" x14ac:dyDescent="0.25">
      <c r="B5" s="30" t="s">
        <v>43</v>
      </c>
      <c r="C5" s="22">
        <v>1120</v>
      </c>
      <c r="E5" s="30" t="s">
        <v>47</v>
      </c>
      <c r="F5" s="22"/>
      <c r="H5" s="2"/>
      <c r="I5" s="2"/>
      <c r="J5" s="2"/>
    </row>
    <row r="6" spans="1:23" ht="83.25" customHeight="1" x14ac:dyDescent="0.25">
      <c r="B6" s="30" t="s">
        <v>44</v>
      </c>
      <c r="C6" s="76" t="s">
        <v>150</v>
      </c>
      <c r="E6" s="30" t="s">
        <v>48</v>
      </c>
      <c r="F6" s="22"/>
      <c r="H6" s="2"/>
      <c r="I6" s="2"/>
      <c r="J6" s="2"/>
    </row>
    <row r="7" spans="1:23" ht="18" customHeight="1" x14ac:dyDescent="0.25">
      <c r="B7" s="30" t="s">
        <v>45</v>
      </c>
      <c r="C7" s="76">
        <v>31002</v>
      </c>
      <c r="H7" s="2"/>
      <c r="I7" s="2"/>
      <c r="J7" s="2"/>
    </row>
    <row r="8" spans="1:23" ht="94.5" customHeight="1" x14ac:dyDescent="0.25">
      <c r="B8" s="30" t="s">
        <v>46</v>
      </c>
      <c r="C8" s="76" t="s">
        <v>163</v>
      </c>
      <c r="H8" s="2"/>
      <c r="I8" s="2"/>
      <c r="J8" s="2"/>
    </row>
    <row r="9" spans="1:23" ht="17.25" x14ac:dyDescent="0.25">
      <c r="B9" s="5"/>
      <c r="C9" s="5"/>
      <c r="D9" s="5"/>
      <c r="E9" s="5"/>
      <c r="F9" s="2"/>
      <c r="G9" s="2"/>
      <c r="H9" s="2"/>
      <c r="I9" s="2"/>
      <c r="J9" s="2"/>
    </row>
    <row r="10" spans="1:23" ht="15.75" customHeight="1" x14ac:dyDescent="0.25">
      <c r="A10" s="6" t="s">
        <v>22</v>
      </c>
      <c r="C10" s="2"/>
      <c r="D10" s="2"/>
      <c r="E10" s="2"/>
      <c r="F10" s="2"/>
      <c r="G10" s="2"/>
      <c r="H10" s="2"/>
      <c r="I10" s="2"/>
      <c r="J10" s="2"/>
    </row>
    <row r="11" spans="1:23" ht="17.25" x14ac:dyDescent="0.25">
      <c r="B11" s="2"/>
      <c r="C11" s="2"/>
      <c r="D11" s="2"/>
      <c r="E11" s="2"/>
      <c r="F11" s="2"/>
      <c r="G11" s="2"/>
      <c r="H11" s="2"/>
      <c r="I11" s="2"/>
      <c r="J11" s="2"/>
    </row>
    <row r="12" spans="1:23" ht="55.5" x14ac:dyDescent="0.25">
      <c r="B12" s="9" t="s">
        <v>49</v>
      </c>
      <c r="C12" s="36" t="s">
        <v>50</v>
      </c>
      <c r="D12" s="36" t="s">
        <v>51</v>
      </c>
      <c r="E12" s="36" t="s">
        <v>52</v>
      </c>
      <c r="F12" s="2"/>
      <c r="G12" s="2"/>
      <c r="H12" s="2"/>
      <c r="I12" s="2"/>
      <c r="J12" s="2"/>
    </row>
    <row r="13" spans="1:23" ht="41.25" x14ac:dyDescent="0.3">
      <c r="B13" s="23" t="s">
        <v>21</v>
      </c>
      <c r="C13" s="80" t="s">
        <v>131</v>
      </c>
      <c r="D13" s="23"/>
      <c r="E13" s="23"/>
      <c r="F13" s="8"/>
      <c r="G13" s="2"/>
      <c r="H13" s="2"/>
      <c r="I13" s="2"/>
      <c r="J13" s="8"/>
    </row>
    <row r="14" spans="1:23" ht="17.25" x14ac:dyDescent="0.3">
      <c r="B14" s="10"/>
      <c r="C14" s="10"/>
      <c r="D14" s="10"/>
      <c r="E14" s="10"/>
      <c r="F14" s="2"/>
      <c r="G14" s="2"/>
      <c r="H14" s="2"/>
      <c r="I14" s="2"/>
      <c r="J14" s="8"/>
    </row>
    <row r="15" spans="1:23" ht="17.25" x14ac:dyDescent="0.3">
      <c r="A15" s="6" t="s">
        <v>23</v>
      </c>
      <c r="C15" s="2"/>
      <c r="D15" s="2"/>
      <c r="E15" s="2"/>
      <c r="F15" s="2"/>
      <c r="G15" s="2"/>
      <c r="H15" s="2"/>
      <c r="I15" s="2"/>
      <c r="J15" s="8"/>
    </row>
    <row r="16" spans="1:23" ht="17.25" x14ac:dyDescent="0.3">
      <c r="B16" s="10"/>
      <c r="C16" s="2"/>
      <c r="D16" s="2"/>
      <c r="E16" s="2"/>
      <c r="F16" s="2"/>
      <c r="G16" s="2"/>
      <c r="H16" s="2"/>
      <c r="I16" s="2"/>
      <c r="J16" s="8"/>
    </row>
    <row r="17" spans="1:11" ht="15" customHeight="1" x14ac:dyDescent="0.25">
      <c r="B17" s="113" t="s">
        <v>53</v>
      </c>
      <c r="C17" s="113" t="s">
        <v>54</v>
      </c>
      <c r="D17" s="113" t="s">
        <v>55</v>
      </c>
      <c r="E17" s="113" t="s">
        <v>56</v>
      </c>
      <c r="F17" s="112" t="s">
        <v>57</v>
      </c>
      <c r="G17" s="112"/>
      <c r="H17" s="112"/>
      <c r="I17" s="112"/>
      <c r="J17" s="112"/>
      <c r="K17" s="112" t="s">
        <v>58</v>
      </c>
    </row>
    <row r="18" spans="1:11" ht="27" x14ac:dyDescent="0.25">
      <c r="B18" s="113"/>
      <c r="C18" s="113"/>
      <c r="D18" s="113"/>
      <c r="E18" s="113"/>
      <c r="F18" s="47" t="s">
        <v>241</v>
      </c>
      <c r="G18" s="47" t="s">
        <v>242</v>
      </c>
      <c r="H18" s="47" t="s">
        <v>1</v>
      </c>
      <c r="I18" s="47" t="s">
        <v>3</v>
      </c>
      <c r="J18" s="47" t="s">
        <v>243</v>
      </c>
      <c r="K18" s="112"/>
    </row>
    <row r="19" spans="1:11" ht="15" customHeight="1" x14ac:dyDescent="0.25">
      <c r="B19" s="23" t="s">
        <v>132</v>
      </c>
      <c r="C19" s="23" t="s">
        <v>133</v>
      </c>
      <c r="D19" s="23" t="s">
        <v>20</v>
      </c>
      <c r="E19" s="23" t="s">
        <v>166</v>
      </c>
      <c r="F19" s="23">
        <v>28485.7</v>
      </c>
      <c r="G19" s="23">
        <v>34650</v>
      </c>
      <c r="H19" s="23">
        <v>59100</v>
      </c>
      <c r="I19" s="23">
        <v>0</v>
      </c>
      <c r="J19" s="23">
        <v>0</v>
      </c>
      <c r="K19" s="23"/>
    </row>
    <row r="20" spans="1:11" x14ac:dyDescent="0.25"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x14ac:dyDescent="0.25"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x14ac:dyDescent="0.25"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17.25" x14ac:dyDescent="0.25">
      <c r="B23" s="2"/>
      <c r="C23" s="2"/>
      <c r="D23" s="2"/>
      <c r="E23" s="2"/>
      <c r="F23" s="2"/>
      <c r="G23" s="2"/>
      <c r="H23" s="2"/>
      <c r="I23" s="2"/>
      <c r="J23" s="2"/>
    </row>
    <row r="24" spans="1:11" ht="15.75" x14ac:dyDescent="0.25">
      <c r="A24" s="11" t="s">
        <v>24</v>
      </c>
      <c r="C24" s="12"/>
      <c r="D24" s="12"/>
      <c r="E24" s="12"/>
      <c r="F24" s="12"/>
      <c r="G24" s="12"/>
      <c r="H24" s="12"/>
      <c r="I24" s="12"/>
      <c r="J24" s="12"/>
    </row>
    <row r="25" spans="1:11" x14ac:dyDescent="0.25">
      <c r="A25" s="13"/>
      <c r="C25" s="14"/>
      <c r="D25" s="14"/>
      <c r="E25" s="14"/>
      <c r="F25" s="14"/>
      <c r="G25" s="14"/>
      <c r="H25" s="14"/>
      <c r="I25" s="14"/>
      <c r="J25" s="14"/>
    </row>
    <row r="26" spans="1:11" x14ac:dyDescent="0.25">
      <c r="A26" s="15" t="s">
        <v>25</v>
      </c>
      <c r="C26" s="16"/>
      <c r="D26" s="16"/>
      <c r="E26" s="12"/>
      <c r="F26" s="12"/>
      <c r="G26" s="12"/>
      <c r="H26" s="12"/>
      <c r="I26" s="12"/>
      <c r="J26" s="12"/>
    </row>
    <row r="27" spans="1:11" x14ac:dyDescent="0.25">
      <c r="B27" s="16"/>
      <c r="C27" s="16"/>
      <c r="D27" s="16"/>
      <c r="E27" s="12"/>
      <c r="F27" s="12"/>
      <c r="G27" s="12"/>
      <c r="H27" s="12"/>
      <c r="I27" s="12"/>
      <c r="J27" s="12"/>
    </row>
    <row r="28" spans="1:11" x14ac:dyDescent="0.25">
      <c r="B28" s="16"/>
      <c r="C28" s="16"/>
      <c r="D28" s="16"/>
      <c r="E28" s="12"/>
      <c r="F28" s="12"/>
      <c r="G28" s="12"/>
      <c r="H28" s="12"/>
      <c r="I28" s="12"/>
      <c r="J28" s="12"/>
    </row>
    <row r="29" spans="1:11" x14ac:dyDescent="0.25">
      <c r="B29" s="16"/>
      <c r="C29" s="16"/>
      <c r="D29" s="16"/>
      <c r="E29" s="12"/>
      <c r="F29" s="12"/>
      <c r="G29" s="12"/>
      <c r="H29" s="12"/>
      <c r="I29" s="12"/>
      <c r="J29" s="12"/>
    </row>
    <row r="30" spans="1:11" x14ac:dyDescent="0.25">
      <c r="B30" s="16"/>
      <c r="C30" s="16"/>
      <c r="D30" s="16"/>
      <c r="E30" s="12"/>
      <c r="F30" s="12"/>
      <c r="G30" s="12"/>
      <c r="H30" s="12"/>
      <c r="I30" s="12"/>
      <c r="J30" s="12"/>
    </row>
    <row r="31" spans="1:11" x14ac:dyDescent="0.25">
      <c r="A31" s="15" t="s">
        <v>26</v>
      </c>
      <c r="E31" s="12"/>
      <c r="F31" s="12"/>
      <c r="G31" s="12"/>
      <c r="H31" s="12"/>
      <c r="I31" s="12"/>
      <c r="J31" s="12"/>
    </row>
    <row r="32" spans="1:11" ht="62.25" customHeight="1" x14ac:dyDescent="0.25">
      <c r="B32" s="108"/>
      <c r="C32" s="109"/>
      <c r="D32" s="109"/>
      <c r="E32" s="110"/>
      <c r="F32" s="12"/>
      <c r="G32" s="12"/>
      <c r="H32" s="12"/>
      <c r="I32" s="12"/>
      <c r="J32" s="12"/>
    </row>
    <row r="33" spans="1:19" ht="17.25" x14ac:dyDescent="0.25">
      <c r="B33" s="2"/>
      <c r="C33" s="2"/>
      <c r="D33" s="2"/>
      <c r="E33" s="12"/>
      <c r="F33" s="12"/>
      <c r="G33" s="12"/>
      <c r="H33" s="12"/>
      <c r="I33" s="12"/>
      <c r="J33" s="12"/>
    </row>
    <row r="34" spans="1:19" x14ac:dyDescent="0.25">
      <c r="A34" s="6" t="s">
        <v>27</v>
      </c>
    </row>
    <row r="36" spans="1:19" ht="54.75" customHeight="1" x14ac:dyDescent="0.25">
      <c r="B36" s="111" t="s">
        <v>59</v>
      </c>
      <c r="C36" s="46" t="s">
        <v>60</v>
      </c>
      <c r="D36" s="46" t="s">
        <v>61</v>
      </c>
      <c r="E36" s="102" t="s">
        <v>62</v>
      </c>
      <c r="F36" s="102"/>
      <c r="G36" s="102"/>
      <c r="H36" s="102" t="s">
        <v>63</v>
      </c>
      <c r="I36" s="102"/>
      <c r="J36" s="102"/>
      <c r="K36" s="102" t="s">
        <v>64</v>
      </c>
      <c r="L36" s="102"/>
      <c r="M36" s="102"/>
      <c r="N36" s="102" t="s">
        <v>65</v>
      </c>
      <c r="O36" s="102"/>
      <c r="P36" s="102"/>
      <c r="Q36" s="107" t="s">
        <v>66</v>
      </c>
      <c r="R36" s="107"/>
      <c r="S36" s="107"/>
    </row>
    <row r="37" spans="1:19" ht="27" x14ac:dyDescent="0.25">
      <c r="B37" s="111"/>
      <c r="C37" s="99" t="s">
        <v>9</v>
      </c>
      <c r="D37" s="99" t="s">
        <v>0</v>
      </c>
      <c r="E37" s="97" t="s">
        <v>1</v>
      </c>
      <c r="F37" s="97" t="s">
        <v>3</v>
      </c>
      <c r="G37" s="97" t="s">
        <v>243</v>
      </c>
      <c r="H37" s="97" t="s">
        <v>1</v>
      </c>
      <c r="I37" s="97" t="s">
        <v>3</v>
      </c>
      <c r="J37" s="97" t="s">
        <v>243</v>
      </c>
      <c r="K37" s="97" t="s">
        <v>1</v>
      </c>
      <c r="L37" s="97" t="s">
        <v>3</v>
      </c>
      <c r="M37" s="97" t="s">
        <v>243</v>
      </c>
      <c r="N37" s="97" t="s">
        <v>1</v>
      </c>
      <c r="O37" s="97" t="s">
        <v>3</v>
      </c>
      <c r="P37" s="97" t="s">
        <v>243</v>
      </c>
      <c r="Q37" s="97" t="s">
        <v>1</v>
      </c>
      <c r="R37" s="97" t="s">
        <v>3</v>
      </c>
      <c r="S37" s="97" t="s">
        <v>243</v>
      </c>
    </row>
    <row r="38" spans="1:19" x14ac:dyDescent="0.25">
      <c r="B38" s="24" t="s">
        <v>162</v>
      </c>
      <c r="C38" s="24">
        <v>28485.7</v>
      </c>
      <c r="D38" s="24">
        <v>34650</v>
      </c>
      <c r="E38" s="25"/>
      <c r="F38" s="25"/>
      <c r="G38" s="25"/>
      <c r="H38" s="25">
        <v>30614.3</v>
      </c>
      <c r="I38" s="25">
        <v>-28485.7</v>
      </c>
      <c r="J38" s="25">
        <v>-28485.7</v>
      </c>
      <c r="K38" s="44">
        <f>C38+E38+H38</f>
        <v>59100</v>
      </c>
      <c r="L38" s="44">
        <f>C38+F38+I38</f>
        <v>0</v>
      </c>
      <c r="M38" s="44">
        <f>C38+G38+J38</f>
        <v>0</v>
      </c>
      <c r="N38" s="25"/>
      <c r="O38" s="25"/>
      <c r="P38" s="25"/>
      <c r="Q38" s="45">
        <f>K38+N38</f>
        <v>59100</v>
      </c>
      <c r="R38" s="45">
        <f>L38+O38</f>
        <v>0</v>
      </c>
      <c r="S38" s="45">
        <f>M38+P38</f>
        <v>0</v>
      </c>
    </row>
    <row r="39" spans="1:19" x14ac:dyDescent="0.25">
      <c r="B39" s="24"/>
      <c r="C39" s="24"/>
      <c r="D39" s="24"/>
      <c r="E39" s="25"/>
      <c r="F39" s="25"/>
      <c r="G39" s="25"/>
      <c r="H39" s="25"/>
      <c r="I39" s="25"/>
      <c r="J39" s="25"/>
      <c r="K39" s="44">
        <f t="shared" ref="K39:M41" si="0">C39+E39+H39</f>
        <v>0</v>
      </c>
      <c r="L39" s="44">
        <f t="shared" si="0"/>
        <v>0</v>
      </c>
      <c r="M39" s="44">
        <f t="shared" si="0"/>
        <v>0</v>
      </c>
      <c r="N39" s="25"/>
      <c r="O39" s="25"/>
      <c r="P39" s="25"/>
      <c r="Q39" s="45">
        <f t="shared" ref="Q39:S41" si="1">K39+N39</f>
        <v>0</v>
      </c>
      <c r="R39" s="45">
        <f t="shared" si="1"/>
        <v>0</v>
      </c>
      <c r="S39" s="45">
        <f t="shared" si="1"/>
        <v>0</v>
      </c>
    </row>
    <row r="40" spans="1:19" x14ac:dyDescent="0.25">
      <c r="B40" s="24"/>
      <c r="C40" s="24"/>
      <c r="D40" s="24"/>
      <c r="E40" s="25"/>
      <c r="F40" s="25"/>
      <c r="G40" s="25"/>
      <c r="H40" s="25"/>
      <c r="I40" s="25"/>
      <c r="J40" s="25"/>
      <c r="K40" s="44">
        <f t="shared" si="0"/>
        <v>0</v>
      </c>
      <c r="L40" s="44">
        <f t="shared" si="0"/>
        <v>0</v>
      </c>
      <c r="M40" s="44">
        <f t="shared" si="0"/>
        <v>0</v>
      </c>
      <c r="N40" s="25"/>
      <c r="O40" s="25"/>
      <c r="P40" s="25"/>
      <c r="Q40" s="45">
        <f t="shared" si="1"/>
        <v>0</v>
      </c>
      <c r="R40" s="45">
        <f t="shared" si="1"/>
        <v>0</v>
      </c>
      <c r="S40" s="45">
        <f t="shared" si="1"/>
        <v>0</v>
      </c>
    </row>
    <row r="41" spans="1:19" x14ac:dyDescent="0.25">
      <c r="B41" s="24"/>
      <c r="C41" s="24"/>
      <c r="D41" s="24"/>
      <c r="E41" s="25"/>
      <c r="F41" s="25"/>
      <c r="G41" s="25"/>
      <c r="H41" s="25"/>
      <c r="I41" s="25"/>
      <c r="J41" s="25"/>
      <c r="K41" s="44">
        <f t="shared" si="0"/>
        <v>0</v>
      </c>
      <c r="L41" s="44">
        <f t="shared" si="0"/>
        <v>0</v>
      </c>
      <c r="M41" s="44">
        <f t="shared" si="0"/>
        <v>0</v>
      </c>
      <c r="N41" s="25"/>
      <c r="O41" s="25"/>
      <c r="P41" s="25"/>
      <c r="Q41" s="45">
        <f t="shared" si="1"/>
        <v>0</v>
      </c>
      <c r="R41" s="45">
        <f t="shared" si="1"/>
        <v>0</v>
      </c>
      <c r="S41" s="45">
        <f t="shared" si="1"/>
        <v>0</v>
      </c>
    </row>
    <row r="42" spans="1:19" ht="28.5" x14ac:dyDescent="0.25">
      <c r="B42" s="17" t="s">
        <v>101</v>
      </c>
      <c r="C42" s="24">
        <v>28485.7</v>
      </c>
      <c r="D42" s="24">
        <v>34650</v>
      </c>
      <c r="E42" s="44">
        <f>SUM(E38:E41)</f>
        <v>0</v>
      </c>
      <c r="F42" s="44">
        <f t="shared" ref="F42:J42" si="2">SUM(F38:F41)</f>
        <v>0</v>
      </c>
      <c r="G42" s="44">
        <f t="shared" si="2"/>
        <v>0</v>
      </c>
      <c r="H42" s="44">
        <f t="shared" si="2"/>
        <v>30614.3</v>
      </c>
      <c r="I42" s="44">
        <f t="shared" si="2"/>
        <v>-28485.7</v>
      </c>
      <c r="J42" s="44">
        <f t="shared" si="2"/>
        <v>-28485.7</v>
      </c>
      <c r="K42" s="44">
        <f>C42+E42+H42</f>
        <v>59100</v>
      </c>
      <c r="L42" s="44">
        <f>C42+F42+I42</f>
        <v>0</v>
      </c>
      <c r="M42" s="44">
        <f>C42+G42+J42</f>
        <v>0</v>
      </c>
      <c r="N42" s="46" t="s">
        <v>2</v>
      </c>
      <c r="O42" s="46" t="s">
        <v>2</v>
      </c>
      <c r="P42" s="46" t="s">
        <v>2</v>
      </c>
      <c r="Q42" s="45" t="s">
        <v>2</v>
      </c>
      <c r="R42" s="45" t="s">
        <v>2</v>
      </c>
      <c r="S42" s="45" t="s">
        <v>2</v>
      </c>
    </row>
    <row r="43" spans="1:19" ht="28.5" x14ac:dyDescent="0.25">
      <c r="B43" s="17" t="s">
        <v>102</v>
      </c>
      <c r="C43" s="24"/>
      <c r="D43" s="24"/>
      <c r="E43" s="44" t="s">
        <v>36</v>
      </c>
      <c r="F43" s="44" t="s">
        <v>36</v>
      </c>
      <c r="G43" s="44" t="s">
        <v>36</v>
      </c>
      <c r="H43" s="44" t="s">
        <v>36</v>
      </c>
      <c r="I43" s="44" t="s">
        <v>36</v>
      </c>
      <c r="J43" s="44" t="s">
        <v>36</v>
      </c>
      <c r="K43" s="44">
        <f>C43</f>
        <v>0</v>
      </c>
      <c r="L43" s="44">
        <f>C43</f>
        <v>0</v>
      </c>
      <c r="M43" s="44">
        <f>C43</f>
        <v>0</v>
      </c>
      <c r="N43" s="46" t="s">
        <v>2</v>
      </c>
      <c r="O43" s="46" t="s">
        <v>2</v>
      </c>
      <c r="P43" s="46" t="s">
        <v>2</v>
      </c>
      <c r="Q43" s="45" t="s">
        <v>2</v>
      </c>
      <c r="R43" s="45" t="s">
        <v>2</v>
      </c>
      <c r="S43" s="45" t="s">
        <v>2</v>
      </c>
    </row>
    <row r="44" spans="1:19" x14ac:dyDescent="0.25">
      <c r="B44" s="17" t="s">
        <v>103</v>
      </c>
      <c r="C44" s="44">
        <f>SUM(C38:C41)</f>
        <v>28485.7</v>
      </c>
      <c r="D44" s="44">
        <f>SUM(D38:D41)</f>
        <v>34650</v>
      </c>
      <c r="E44" s="44">
        <f>E42</f>
        <v>0</v>
      </c>
      <c r="F44" s="44">
        <f t="shared" ref="F44:J44" si="3">F42</f>
        <v>0</v>
      </c>
      <c r="G44" s="44">
        <f t="shared" si="3"/>
        <v>0</v>
      </c>
      <c r="H44" s="44">
        <f t="shared" si="3"/>
        <v>30614.3</v>
      </c>
      <c r="I44" s="44">
        <f t="shared" si="3"/>
        <v>-28485.7</v>
      </c>
      <c r="J44" s="44">
        <f t="shared" si="3"/>
        <v>-28485.7</v>
      </c>
      <c r="K44" s="46">
        <f>K42+K43</f>
        <v>59100</v>
      </c>
      <c r="L44" s="46">
        <f t="shared" ref="L44:M44" si="4">L42+L43</f>
        <v>0</v>
      </c>
      <c r="M44" s="46">
        <f t="shared" si="4"/>
        <v>0</v>
      </c>
      <c r="N44" s="46">
        <f>SUM(N38:N41)</f>
        <v>0</v>
      </c>
      <c r="O44" s="46">
        <f t="shared" ref="O44:P44" si="5">SUM(O38:O41)</f>
        <v>0</v>
      </c>
      <c r="P44" s="46">
        <f t="shared" si="5"/>
        <v>0</v>
      </c>
      <c r="Q44" s="45">
        <f>K44+N44</f>
        <v>59100</v>
      </c>
      <c r="R44" s="45">
        <f>L44+O44</f>
        <v>0</v>
      </c>
      <c r="S44" s="45">
        <f>M44+P44</f>
        <v>0</v>
      </c>
    </row>
  </sheetData>
  <mergeCells count="13">
    <mergeCell ref="K17:K18"/>
    <mergeCell ref="B17:B18"/>
    <mergeCell ref="C17:C18"/>
    <mergeCell ref="D17:D18"/>
    <mergeCell ref="E17:E18"/>
    <mergeCell ref="F17:J17"/>
    <mergeCell ref="Q36:S36"/>
    <mergeCell ref="B32:E32"/>
    <mergeCell ref="B36:B37"/>
    <mergeCell ref="E36:G36"/>
    <mergeCell ref="H36:J36"/>
    <mergeCell ref="K36:M36"/>
    <mergeCell ref="N36:P36"/>
  </mergeCells>
  <dataValidations count="4">
    <dataValidation showInputMessage="1" showErrorMessage="1" sqref="E19:E22"/>
    <dataValidation type="list" allowBlank="1" showInputMessage="1" showErrorMessage="1" sqref="D19:D22">
      <formula1>$V$2:$V$3</formula1>
    </dataValidation>
    <dataValidation type="list" allowBlank="1" showInputMessage="1" showErrorMessage="1" sqref="B13">
      <formula1>$U$2:$U$4</formula1>
    </dataValidation>
    <dataValidation type="whole" operator="lessThan" allowBlank="1" showInputMessage="1" showErrorMessage="1" sqref="N38:P41">
      <formula1>0</formula1>
    </dataValidation>
  </dataValidations>
  <hyperlinks>
    <hyperlink ref="C12" location="_ftn1" display="_ftn1"/>
    <hyperlink ref="D12" location="_ftn2" display="_ftn2"/>
    <hyperlink ref="E12" location="_ftn3" display="_ftn3"/>
  </hyperlinks>
  <printOptions horizontalCentered="1"/>
  <pageMargins left="0.2" right="0.2" top="0.5" bottom="0.5" header="0.3" footer="0.3"/>
  <pageSetup paperSize="9" scale="8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4" name="Check Box 1">
              <controlPr defaultSize="0" autoFill="0" autoLine="0" autoPict="0">
                <anchor moveWithCells="1">
                  <from>
                    <xdr:col>1</xdr:col>
                    <xdr:colOff>85725</xdr:colOff>
                    <xdr:row>28</xdr:row>
                    <xdr:rowOff>0</xdr:rowOff>
                  </from>
                  <to>
                    <xdr:col>2</xdr:col>
                    <xdr:colOff>1171575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6" r:id="rId5" name="Check Box 2">
              <controlPr defaultSize="0" autoFill="0" autoLine="0" autoPict="0">
                <anchor moveWithCells="1">
                  <from>
                    <xdr:col>1</xdr:col>
                    <xdr:colOff>85725</xdr:colOff>
                    <xdr:row>25</xdr:row>
                    <xdr:rowOff>171450</xdr:rowOff>
                  </from>
                  <to>
                    <xdr:col>3</xdr:col>
                    <xdr:colOff>266700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7" r:id="rId6" name="Check Box 3">
              <controlPr defaultSize="0" autoFill="0" autoLine="0" autoPict="0">
                <anchor moveWithCells="1">
                  <from>
                    <xdr:col>1</xdr:col>
                    <xdr:colOff>85725</xdr:colOff>
                    <xdr:row>27</xdr:row>
                    <xdr:rowOff>28575</xdr:rowOff>
                  </from>
                  <to>
                    <xdr:col>3</xdr:col>
                    <xdr:colOff>266700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8" r:id="rId7" name="Check Box 4">
              <controlPr defaultSize="0" autoFill="0" autoLine="0" autoPict="0">
                <anchor moveWithCells="1">
                  <from>
                    <xdr:col>1</xdr:col>
                    <xdr:colOff>95250</xdr:colOff>
                    <xdr:row>29</xdr:row>
                    <xdr:rowOff>9525</xdr:rowOff>
                  </from>
                  <to>
                    <xdr:col>2</xdr:col>
                    <xdr:colOff>571500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4"/>
  <sheetViews>
    <sheetView topLeftCell="C16" zoomScaleNormal="100" workbookViewId="0">
      <selection activeCell="C37" sqref="C37"/>
    </sheetView>
  </sheetViews>
  <sheetFormatPr defaultRowHeight="15" x14ac:dyDescent="0.25"/>
  <cols>
    <col min="1" max="1" width="6" customWidth="1"/>
    <col min="2" max="2" width="33.140625" customWidth="1"/>
    <col min="3" max="3" width="24.85546875" customWidth="1"/>
    <col min="4" max="4" width="31.5703125" customWidth="1"/>
    <col min="5" max="5" width="40" customWidth="1"/>
    <col min="6" max="6" width="24.5703125" customWidth="1"/>
    <col min="7" max="7" width="22.5703125" customWidth="1"/>
    <col min="8" max="9" width="10.42578125" customWidth="1"/>
    <col min="10" max="10" width="15.28515625" customWidth="1"/>
    <col min="11" max="11" width="18.28515625" bestFit="1" customWidth="1"/>
    <col min="12" max="12" width="5.5703125" customWidth="1"/>
    <col min="13" max="13" width="5.85546875" bestFit="1" customWidth="1"/>
    <col min="14" max="14" width="9.5703125" customWidth="1"/>
    <col min="15" max="15" width="8.140625" customWidth="1"/>
    <col min="16" max="16" width="8" customWidth="1"/>
    <col min="21" max="23" width="0" hidden="1" customWidth="1"/>
  </cols>
  <sheetData>
    <row r="1" spans="1:23" ht="15.75" x14ac:dyDescent="0.25">
      <c r="A1" s="1" t="s">
        <v>35</v>
      </c>
      <c r="C1" s="1"/>
      <c r="D1" s="1"/>
      <c r="E1" s="1"/>
      <c r="F1" s="1"/>
      <c r="G1" s="1"/>
      <c r="H1" s="1"/>
      <c r="I1" s="1"/>
      <c r="J1" s="1"/>
      <c r="U1" s="4" t="s">
        <v>13</v>
      </c>
      <c r="V1" s="4" t="s">
        <v>14</v>
      </c>
      <c r="W1" s="4" t="s">
        <v>15</v>
      </c>
    </row>
    <row r="2" spans="1:23" x14ac:dyDescent="0.25">
      <c r="A2" s="5"/>
      <c r="C2" s="5"/>
      <c r="D2" s="5"/>
      <c r="E2" s="5"/>
      <c r="F2" s="5"/>
      <c r="G2" s="5"/>
      <c r="H2" s="5"/>
      <c r="I2" s="5"/>
      <c r="J2" s="5"/>
      <c r="U2" s="4" t="s">
        <v>16</v>
      </c>
      <c r="V2" s="4" t="s">
        <v>17</v>
      </c>
      <c r="W2" s="4"/>
    </row>
    <row r="3" spans="1:23" ht="15.75" customHeight="1" x14ac:dyDescent="0.25">
      <c r="A3" s="6" t="s">
        <v>18</v>
      </c>
      <c r="C3" s="7"/>
      <c r="D3" s="7"/>
      <c r="E3" s="7"/>
      <c r="F3" s="7"/>
      <c r="G3" s="5"/>
      <c r="H3" s="5"/>
      <c r="I3" s="5"/>
      <c r="J3" s="5"/>
      <c r="U3" s="4" t="s">
        <v>19</v>
      </c>
      <c r="V3" s="4" t="s">
        <v>20</v>
      </c>
      <c r="W3" s="4"/>
    </row>
    <row r="4" spans="1:23" ht="15.75" customHeight="1" x14ac:dyDescent="0.3">
      <c r="B4" s="8"/>
      <c r="C4" s="8"/>
      <c r="D4" s="8"/>
      <c r="E4" s="8"/>
      <c r="F4" s="8"/>
      <c r="G4" s="2"/>
      <c r="H4" s="2"/>
      <c r="I4" s="2"/>
      <c r="J4" s="2"/>
      <c r="U4" s="4" t="s">
        <v>21</v>
      </c>
      <c r="V4" s="4"/>
    </row>
    <row r="5" spans="1:23" ht="18.75" customHeight="1" x14ac:dyDescent="0.25">
      <c r="B5" s="30" t="s">
        <v>43</v>
      </c>
      <c r="C5" s="22">
        <v>1120</v>
      </c>
      <c r="E5" s="30" t="s">
        <v>47</v>
      </c>
      <c r="F5" s="22"/>
      <c r="H5" s="2"/>
      <c r="I5" s="2"/>
      <c r="J5" s="2"/>
    </row>
    <row r="6" spans="1:23" ht="19.5" customHeight="1" x14ac:dyDescent="0.25">
      <c r="B6" s="30" t="s">
        <v>44</v>
      </c>
      <c r="C6" s="22" t="s">
        <v>150</v>
      </c>
      <c r="E6" s="30" t="s">
        <v>48</v>
      </c>
      <c r="F6" s="22"/>
      <c r="H6" s="2"/>
      <c r="I6" s="2"/>
      <c r="J6" s="2"/>
    </row>
    <row r="7" spans="1:23" ht="18" customHeight="1" x14ac:dyDescent="0.25">
      <c r="B7" s="30" t="s">
        <v>45</v>
      </c>
      <c r="C7" s="22">
        <v>31003</v>
      </c>
      <c r="H7" s="2"/>
      <c r="I7" s="2"/>
      <c r="J7" s="2"/>
    </row>
    <row r="8" spans="1:23" ht="18" customHeight="1" x14ac:dyDescent="0.25">
      <c r="B8" s="30" t="s">
        <v>46</v>
      </c>
      <c r="C8" s="22" t="s">
        <v>167</v>
      </c>
      <c r="H8" s="2"/>
      <c r="I8" s="2"/>
      <c r="J8" s="2"/>
    </row>
    <row r="9" spans="1:23" ht="17.25" x14ac:dyDescent="0.25">
      <c r="B9" s="5"/>
      <c r="C9" s="5"/>
      <c r="D9" s="5"/>
      <c r="E9" s="5"/>
      <c r="F9" s="2"/>
      <c r="G9" s="2"/>
      <c r="H9" s="2"/>
      <c r="I9" s="2"/>
      <c r="J9" s="2"/>
    </row>
    <row r="10" spans="1:23" ht="15.75" customHeight="1" x14ac:dyDescent="0.25">
      <c r="A10" s="6" t="s">
        <v>22</v>
      </c>
      <c r="C10" s="2"/>
      <c r="D10" s="2"/>
      <c r="E10" s="2"/>
      <c r="F10" s="2"/>
      <c r="G10" s="2"/>
      <c r="H10" s="2"/>
      <c r="I10" s="2"/>
      <c r="J10" s="2"/>
    </row>
    <row r="11" spans="1:23" ht="17.25" x14ac:dyDescent="0.25">
      <c r="B11" s="2"/>
      <c r="C11" s="2"/>
      <c r="D11" s="2"/>
      <c r="E11" s="2"/>
      <c r="F11" s="2"/>
      <c r="G11" s="2"/>
      <c r="H11" s="2"/>
      <c r="I11" s="2"/>
      <c r="J11" s="2"/>
    </row>
    <row r="12" spans="1:23" ht="55.5" x14ac:dyDescent="0.25">
      <c r="B12" s="9" t="s">
        <v>49</v>
      </c>
      <c r="C12" s="36" t="s">
        <v>50</v>
      </c>
      <c r="D12" s="36" t="s">
        <v>51</v>
      </c>
      <c r="E12" s="36" t="s">
        <v>52</v>
      </c>
      <c r="F12" s="2"/>
      <c r="G12" s="2"/>
      <c r="H12" s="2"/>
      <c r="I12" s="2"/>
      <c r="J12" s="2"/>
    </row>
    <row r="13" spans="1:23" ht="27" x14ac:dyDescent="0.3">
      <c r="B13" s="23" t="s">
        <v>21</v>
      </c>
      <c r="C13" s="78" t="s">
        <v>168</v>
      </c>
      <c r="D13" s="23"/>
      <c r="E13" s="23"/>
      <c r="F13" s="8"/>
      <c r="G13" s="2"/>
      <c r="H13" s="2"/>
      <c r="I13" s="2"/>
      <c r="J13" s="8"/>
    </row>
    <row r="14" spans="1:23" ht="17.25" x14ac:dyDescent="0.3">
      <c r="B14" s="10"/>
      <c r="C14" s="10"/>
      <c r="D14" s="10"/>
      <c r="E14" s="10"/>
      <c r="F14" s="2"/>
      <c r="G14" s="2"/>
      <c r="H14" s="2"/>
      <c r="I14" s="2"/>
      <c r="J14" s="8"/>
    </row>
    <row r="15" spans="1:23" ht="17.25" x14ac:dyDescent="0.3">
      <c r="A15" s="6" t="s">
        <v>23</v>
      </c>
      <c r="C15" s="2"/>
      <c r="D15" s="2"/>
      <c r="E15" s="2"/>
      <c r="F15" s="2"/>
      <c r="G15" s="2"/>
      <c r="H15" s="2"/>
      <c r="I15" s="2"/>
      <c r="J15" s="8"/>
    </row>
    <row r="16" spans="1:23" ht="17.25" x14ac:dyDescent="0.3">
      <c r="B16" s="10"/>
      <c r="C16" s="2"/>
      <c r="D16" s="2"/>
      <c r="E16" s="2"/>
      <c r="F16" s="2"/>
      <c r="G16" s="2"/>
      <c r="H16" s="2"/>
      <c r="I16" s="2"/>
      <c r="J16" s="8"/>
    </row>
    <row r="17" spans="1:11" ht="15" customHeight="1" x14ac:dyDescent="0.25">
      <c r="B17" s="113" t="s">
        <v>53</v>
      </c>
      <c r="C17" s="113" t="s">
        <v>54</v>
      </c>
      <c r="D17" s="113" t="s">
        <v>55</v>
      </c>
      <c r="E17" s="113" t="s">
        <v>56</v>
      </c>
      <c r="F17" s="112" t="s">
        <v>57</v>
      </c>
      <c r="G17" s="112"/>
      <c r="H17" s="112"/>
      <c r="I17" s="112"/>
      <c r="J17" s="112"/>
      <c r="K17" s="112" t="s">
        <v>58</v>
      </c>
    </row>
    <row r="18" spans="1:11" ht="27" x14ac:dyDescent="0.25">
      <c r="B18" s="113"/>
      <c r="C18" s="113"/>
      <c r="D18" s="113"/>
      <c r="E18" s="113"/>
      <c r="F18" s="98" t="s">
        <v>241</v>
      </c>
      <c r="G18" s="98" t="s">
        <v>242</v>
      </c>
      <c r="H18" s="98" t="s">
        <v>1</v>
      </c>
      <c r="I18" s="98" t="s">
        <v>3</v>
      </c>
      <c r="J18" s="98" t="s">
        <v>243</v>
      </c>
      <c r="K18" s="112"/>
    </row>
    <row r="19" spans="1:11" ht="15" customHeight="1" x14ac:dyDescent="0.25">
      <c r="B19" s="23" t="s">
        <v>169</v>
      </c>
      <c r="C19" s="23" t="s">
        <v>122</v>
      </c>
      <c r="D19" s="23" t="s">
        <v>17</v>
      </c>
      <c r="E19" s="23" t="s">
        <v>166</v>
      </c>
      <c r="F19" s="23">
        <v>30622</v>
      </c>
      <c r="G19" s="23">
        <v>168000</v>
      </c>
      <c r="H19" s="23">
        <v>17000</v>
      </c>
      <c r="I19" s="23">
        <v>22000</v>
      </c>
      <c r="J19" s="23">
        <v>0</v>
      </c>
      <c r="K19" s="23"/>
    </row>
    <row r="20" spans="1:11" x14ac:dyDescent="0.25"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x14ac:dyDescent="0.25"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x14ac:dyDescent="0.25"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17.25" x14ac:dyDescent="0.25">
      <c r="B23" s="2"/>
      <c r="C23" s="2"/>
      <c r="D23" s="2"/>
      <c r="E23" s="2"/>
      <c r="F23" s="2"/>
      <c r="G23" s="2"/>
      <c r="H23" s="2"/>
      <c r="I23" s="2"/>
      <c r="J23" s="2"/>
    </row>
    <row r="24" spans="1:11" ht="15.75" x14ac:dyDescent="0.25">
      <c r="A24" s="11" t="s">
        <v>24</v>
      </c>
      <c r="C24" s="12"/>
      <c r="D24" s="12"/>
      <c r="E24" s="12"/>
      <c r="F24" s="12"/>
      <c r="G24" s="12"/>
      <c r="H24" s="12"/>
      <c r="I24" s="12"/>
      <c r="J24" s="12"/>
    </row>
    <row r="25" spans="1:11" x14ac:dyDescent="0.25">
      <c r="A25" s="13"/>
      <c r="C25" s="14"/>
      <c r="D25" s="14"/>
      <c r="E25" s="14"/>
      <c r="F25" s="14"/>
      <c r="G25" s="14"/>
      <c r="H25" s="14"/>
      <c r="I25" s="14"/>
      <c r="J25" s="14"/>
    </row>
    <row r="26" spans="1:11" x14ac:dyDescent="0.25">
      <c r="A26" s="15" t="s">
        <v>25</v>
      </c>
      <c r="C26" s="16"/>
      <c r="D26" s="16"/>
      <c r="E26" s="12"/>
      <c r="F26" s="12"/>
      <c r="G26" s="12"/>
      <c r="H26" s="12"/>
      <c r="I26" s="12"/>
      <c r="J26" s="12"/>
    </row>
    <row r="27" spans="1:11" x14ac:dyDescent="0.25">
      <c r="B27" s="16"/>
      <c r="C27" s="16"/>
      <c r="D27" s="16"/>
      <c r="E27" s="12"/>
      <c r="F27" s="12"/>
      <c r="G27" s="12"/>
      <c r="H27" s="12"/>
      <c r="I27" s="12"/>
      <c r="J27" s="12"/>
    </row>
    <row r="28" spans="1:11" x14ac:dyDescent="0.25">
      <c r="B28" s="16"/>
      <c r="C28" s="16"/>
      <c r="D28" s="16"/>
      <c r="E28" s="12"/>
      <c r="F28" s="12"/>
      <c r="G28" s="12"/>
      <c r="H28" s="12"/>
      <c r="I28" s="12"/>
      <c r="J28" s="12"/>
    </row>
    <row r="29" spans="1:11" x14ac:dyDescent="0.25">
      <c r="B29" s="16"/>
      <c r="C29" s="16"/>
      <c r="D29" s="16"/>
      <c r="E29" s="12"/>
      <c r="F29" s="12"/>
      <c r="G29" s="12"/>
      <c r="H29" s="12"/>
      <c r="I29" s="12"/>
      <c r="J29" s="12"/>
    </row>
    <row r="30" spans="1:11" x14ac:dyDescent="0.25">
      <c r="B30" s="16"/>
      <c r="C30" s="16"/>
      <c r="D30" s="16"/>
      <c r="E30" s="12"/>
      <c r="F30" s="12"/>
      <c r="G30" s="12"/>
      <c r="H30" s="12"/>
      <c r="I30" s="12"/>
      <c r="J30" s="12"/>
    </row>
    <row r="31" spans="1:11" x14ac:dyDescent="0.25">
      <c r="A31" s="15" t="s">
        <v>26</v>
      </c>
      <c r="E31" s="12"/>
      <c r="F31" s="12"/>
      <c r="G31" s="12"/>
      <c r="H31" s="12"/>
      <c r="I31" s="12"/>
      <c r="J31" s="12"/>
    </row>
    <row r="32" spans="1:11" ht="62.25" customHeight="1" x14ac:dyDescent="0.25">
      <c r="B32" s="108"/>
      <c r="C32" s="109"/>
      <c r="D32" s="109"/>
      <c r="E32" s="110"/>
      <c r="F32" s="12"/>
      <c r="G32" s="12"/>
      <c r="H32" s="12"/>
      <c r="I32" s="12"/>
      <c r="J32" s="12"/>
    </row>
    <row r="33" spans="1:19" ht="17.25" x14ac:dyDescent="0.25">
      <c r="B33" s="2"/>
      <c r="C33" s="2"/>
      <c r="D33" s="2"/>
      <c r="E33" s="12"/>
      <c r="F33" s="12"/>
      <c r="G33" s="12"/>
      <c r="H33" s="12"/>
      <c r="I33" s="12"/>
      <c r="J33" s="12"/>
    </row>
    <row r="34" spans="1:19" x14ac:dyDescent="0.25">
      <c r="A34" s="6" t="s">
        <v>27</v>
      </c>
    </row>
    <row r="36" spans="1:19" ht="54.75" customHeight="1" x14ac:dyDescent="0.25">
      <c r="B36" s="111" t="s">
        <v>59</v>
      </c>
      <c r="C36" s="46" t="s">
        <v>60</v>
      </c>
      <c r="D36" s="46" t="s">
        <v>61</v>
      </c>
      <c r="E36" s="102" t="s">
        <v>62</v>
      </c>
      <c r="F36" s="102"/>
      <c r="G36" s="102"/>
      <c r="H36" s="102" t="s">
        <v>63</v>
      </c>
      <c r="I36" s="102"/>
      <c r="J36" s="102"/>
      <c r="K36" s="102" t="s">
        <v>64</v>
      </c>
      <c r="L36" s="102"/>
      <c r="M36" s="102"/>
      <c r="N36" s="102" t="s">
        <v>65</v>
      </c>
      <c r="O36" s="102"/>
      <c r="P36" s="102"/>
      <c r="Q36" s="107" t="s">
        <v>66</v>
      </c>
      <c r="R36" s="107"/>
      <c r="S36" s="107"/>
    </row>
    <row r="37" spans="1:19" ht="27" x14ac:dyDescent="0.25">
      <c r="B37" s="111"/>
      <c r="C37" s="46" t="s">
        <v>9</v>
      </c>
      <c r="D37" s="46" t="s">
        <v>0</v>
      </c>
      <c r="E37" s="44" t="s">
        <v>1</v>
      </c>
      <c r="F37" s="44" t="s">
        <v>3</v>
      </c>
      <c r="G37" s="44" t="s">
        <v>243</v>
      </c>
      <c r="H37" s="44" t="s">
        <v>1</v>
      </c>
      <c r="I37" s="44" t="s">
        <v>3</v>
      </c>
      <c r="J37" s="44" t="s">
        <v>243</v>
      </c>
      <c r="K37" s="44" t="s">
        <v>1</v>
      </c>
      <c r="L37" s="44" t="s">
        <v>3</v>
      </c>
      <c r="M37" s="44" t="s">
        <v>243</v>
      </c>
      <c r="N37" s="44" t="s">
        <v>1</v>
      </c>
      <c r="O37" s="44" t="s">
        <v>3</v>
      </c>
      <c r="P37" s="44" t="s">
        <v>243</v>
      </c>
      <c r="Q37" s="45" t="s">
        <v>1</v>
      </c>
      <c r="R37" s="45" t="s">
        <v>3</v>
      </c>
      <c r="S37" s="45" t="s">
        <v>243</v>
      </c>
    </row>
    <row r="38" spans="1:19" ht="24.75" customHeight="1" x14ac:dyDescent="0.25">
      <c r="B38" s="24" t="s">
        <v>170</v>
      </c>
      <c r="C38" s="23">
        <v>30622</v>
      </c>
      <c r="D38" s="23">
        <v>168000</v>
      </c>
      <c r="E38" s="25"/>
      <c r="F38" s="25"/>
      <c r="G38" s="25"/>
      <c r="H38" s="25">
        <v>-13622</v>
      </c>
      <c r="I38" s="25">
        <v>-8622</v>
      </c>
      <c r="J38" s="25">
        <v>-30622</v>
      </c>
      <c r="K38" s="44">
        <f>C38+E38+H38</f>
        <v>17000</v>
      </c>
      <c r="L38" s="44">
        <f>C38+F38+I38</f>
        <v>22000</v>
      </c>
      <c r="M38" s="44">
        <f>C38+G38+J38</f>
        <v>0</v>
      </c>
      <c r="N38" s="25"/>
      <c r="O38" s="25"/>
      <c r="P38" s="25"/>
      <c r="Q38" s="45">
        <f>K38+N38</f>
        <v>17000</v>
      </c>
      <c r="R38" s="45">
        <f>L38+O38</f>
        <v>22000</v>
      </c>
      <c r="S38" s="45">
        <f>M38+P38</f>
        <v>0</v>
      </c>
    </row>
    <row r="39" spans="1:19" x14ac:dyDescent="0.25">
      <c r="B39" s="24"/>
      <c r="C39" s="24"/>
      <c r="D39" s="24"/>
      <c r="E39" s="25"/>
      <c r="F39" s="25"/>
      <c r="G39" s="25"/>
      <c r="H39" s="25"/>
      <c r="I39" s="25"/>
      <c r="J39" s="25"/>
      <c r="K39" s="44">
        <f t="shared" ref="K39:M41" si="0">C39+E39+H39</f>
        <v>0</v>
      </c>
      <c r="L39" s="44">
        <f t="shared" si="0"/>
        <v>0</v>
      </c>
      <c r="M39" s="44">
        <f t="shared" si="0"/>
        <v>0</v>
      </c>
      <c r="N39" s="25"/>
      <c r="O39" s="25"/>
      <c r="P39" s="25"/>
      <c r="Q39" s="45">
        <f t="shared" ref="Q39:S41" si="1">K39+N39</f>
        <v>0</v>
      </c>
      <c r="R39" s="45">
        <f t="shared" si="1"/>
        <v>0</v>
      </c>
      <c r="S39" s="45">
        <f t="shared" si="1"/>
        <v>0</v>
      </c>
    </row>
    <row r="40" spans="1:19" x14ac:dyDescent="0.25">
      <c r="B40" s="24"/>
      <c r="C40" s="24"/>
      <c r="D40" s="24"/>
      <c r="E40" s="25"/>
      <c r="F40" s="25"/>
      <c r="G40" s="25"/>
      <c r="H40" s="25"/>
      <c r="I40" s="25"/>
      <c r="J40" s="25"/>
      <c r="K40" s="44">
        <f t="shared" si="0"/>
        <v>0</v>
      </c>
      <c r="L40" s="44">
        <f t="shared" si="0"/>
        <v>0</v>
      </c>
      <c r="M40" s="44">
        <f t="shared" si="0"/>
        <v>0</v>
      </c>
      <c r="N40" s="25"/>
      <c r="O40" s="25"/>
      <c r="P40" s="25"/>
      <c r="Q40" s="45">
        <f t="shared" si="1"/>
        <v>0</v>
      </c>
      <c r="R40" s="45">
        <f t="shared" si="1"/>
        <v>0</v>
      </c>
      <c r="S40" s="45">
        <f t="shared" si="1"/>
        <v>0</v>
      </c>
    </row>
    <row r="41" spans="1:19" x14ac:dyDescent="0.25">
      <c r="B41" s="24"/>
      <c r="C41" s="24"/>
      <c r="D41" s="24"/>
      <c r="E41" s="25"/>
      <c r="F41" s="25"/>
      <c r="G41" s="25"/>
      <c r="H41" s="25"/>
      <c r="I41" s="25"/>
      <c r="J41" s="25"/>
      <c r="K41" s="44">
        <f t="shared" si="0"/>
        <v>0</v>
      </c>
      <c r="L41" s="44">
        <f t="shared" si="0"/>
        <v>0</v>
      </c>
      <c r="M41" s="44">
        <f t="shared" si="0"/>
        <v>0</v>
      </c>
      <c r="N41" s="25"/>
      <c r="O41" s="25"/>
      <c r="P41" s="25"/>
      <c r="Q41" s="45">
        <f t="shared" si="1"/>
        <v>0</v>
      </c>
      <c r="R41" s="45">
        <f t="shared" si="1"/>
        <v>0</v>
      </c>
      <c r="S41" s="45">
        <f t="shared" si="1"/>
        <v>0</v>
      </c>
    </row>
    <row r="42" spans="1:19" ht="28.5" x14ac:dyDescent="0.25">
      <c r="B42" s="17" t="s">
        <v>101</v>
      </c>
      <c r="C42" s="24">
        <v>30622</v>
      </c>
      <c r="D42" s="24">
        <v>168000</v>
      </c>
      <c r="E42" s="44">
        <f>SUM(E38:E41)</f>
        <v>0</v>
      </c>
      <c r="F42" s="44">
        <f t="shared" ref="F42:J42" si="2">SUM(F38:F41)</f>
        <v>0</v>
      </c>
      <c r="G42" s="44">
        <f t="shared" si="2"/>
        <v>0</v>
      </c>
      <c r="H42" s="44">
        <f t="shared" si="2"/>
        <v>-13622</v>
      </c>
      <c r="I42" s="44">
        <f t="shared" si="2"/>
        <v>-8622</v>
      </c>
      <c r="J42" s="44">
        <f t="shared" si="2"/>
        <v>-30622</v>
      </c>
      <c r="K42" s="44">
        <f>C42+E42+H42</f>
        <v>17000</v>
      </c>
      <c r="L42" s="44">
        <f>C42+F42+I42</f>
        <v>22000</v>
      </c>
      <c r="M42" s="44">
        <f>C42+G42+J42</f>
        <v>0</v>
      </c>
      <c r="N42" s="46" t="s">
        <v>2</v>
      </c>
      <c r="O42" s="46" t="s">
        <v>2</v>
      </c>
      <c r="P42" s="46" t="s">
        <v>2</v>
      </c>
      <c r="Q42" s="45" t="s">
        <v>2</v>
      </c>
      <c r="R42" s="45" t="s">
        <v>2</v>
      </c>
      <c r="S42" s="45" t="s">
        <v>2</v>
      </c>
    </row>
    <row r="43" spans="1:19" ht="28.5" x14ac:dyDescent="0.25">
      <c r="B43" s="17" t="s">
        <v>102</v>
      </c>
      <c r="C43" s="24"/>
      <c r="D43" s="24"/>
      <c r="E43" s="44" t="s">
        <v>36</v>
      </c>
      <c r="F43" s="44" t="s">
        <v>36</v>
      </c>
      <c r="G43" s="44" t="s">
        <v>36</v>
      </c>
      <c r="H43" s="44" t="s">
        <v>36</v>
      </c>
      <c r="I43" s="44" t="s">
        <v>36</v>
      </c>
      <c r="J43" s="44" t="s">
        <v>36</v>
      </c>
      <c r="K43" s="44">
        <f>C43</f>
        <v>0</v>
      </c>
      <c r="L43" s="44">
        <f>C43</f>
        <v>0</v>
      </c>
      <c r="M43" s="44">
        <f>C43</f>
        <v>0</v>
      </c>
      <c r="N43" s="46" t="s">
        <v>2</v>
      </c>
      <c r="O43" s="46" t="s">
        <v>2</v>
      </c>
      <c r="P43" s="46" t="s">
        <v>2</v>
      </c>
      <c r="Q43" s="45" t="s">
        <v>2</v>
      </c>
      <c r="R43" s="45" t="s">
        <v>2</v>
      </c>
      <c r="S43" s="45" t="s">
        <v>2</v>
      </c>
    </row>
    <row r="44" spans="1:19" x14ac:dyDescent="0.25">
      <c r="B44" s="17" t="s">
        <v>103</v>
      </c>
      <c r="C44" s="44">
        <f>SUM(C38:C41)</f>
        <v>30622</v>
      </c>
      <c r="D44" s="44">
        <f>SUM(D38:D41)</f>
        <v>168000</v>
      </c>
      <c r="E44" s="44">
        <f>E42</f>
        <v>0</v>
      </c>
      <c r="F44" s="44">
        <f t="shared" ref="F44:J44" si="3">F42</f>
        <v>0</v>
      </c>
      <c r="G44" s="44">
        <f t="shared" si="3"/>
        <v>0</v>
      </c>
      <c r="H44" s="44">
        <f t="shared" si="3"/>
        <v>-13622</v>
      </c>
      <c r="I44" s="44">
        <f t="shared" si="3"/>
        <v>-8622</v>
      </c>
      <c r="J44" s="44">
        <f t="shared" si="3"/>
        <v>-30622</v>
      </c>
      <c r="K44" s="46">
        <f>K42+K43</f>
        <v>17000</v>
      </c>
      <c r="L44" s="46">
        <f t="shared" ref="L44:M44" si="4">L42+L43</f>
        <v>22000</v>
      </c>
      <c r="M44" s="46">
        <f t="shared" si="4"/>
        <v>0</v>
      </c>
      <c r="N44" s="46">
        <f>SUM(N38:N41)</f>
        <v>0</v>
      </c>
      <c r="O44" s="46">
        <f t="shared" ref="O44:P44" si="5">SUM(O38:O41)</f>
        <v>0</v>
      </c>
      <c r="P44" s="46">
        <f t="shared" si="5"/>
        <v>0</v>
      </c>
      <c r="Q44" s="45">
        <f>K44+N44</f>
        <v>17000</v>
      </c>
      <c r="R44" s="45">
        <f>L44+O44</f>
        <v>22000</v>
      </c>
      <c r="S44" s="45">
        <f>M44+P44</f>
        <v>0</v>
      </c>
    </row>
  </sheetData>
  <mergeCells count="13">
    <mergeCell ref="K17:K18"/>
    <mergeCell ref="B17:B18"/>
    <mergeCell ref="C17:C18"/>
    <mergeCell ref="D17:D18"/>
    <mergeCell ref="E17:E18"/>
    <mergeCell ref="F17:J17"/>
    <mergeCell ref="Q36:S36"/>
    <mergeCell ref="B32:E32"/>
    <mergeCell ref="B36:B37"/>
    <mergeCell ref="E36:G36"/>
    <mergeCell ref="H36:J36"/>
    <mergeCell ref="K36:M36"/>
    <mergeCell ref="N36:P36"/>
  </mergeCells>
  <dataValidations count="4">
    <dataValidation showInputMessage="1" showErrorMessage="1" sqref="E19:E22"/>
    <dataValidation type="list" allowBlank="1" showInputMessage="1" showErrorMessage="1" sqref="D19:D22">
      <formula1>$V$2:$V$3</formula1>
    </dataValidation>
    <dataValidation type="list" allowBlank="1" showInputMessage="1" showErrorMessage="1" sqref="B13">
      <formula1>$U$2:$U$4</formula1>
    </dataValidation>
    <dataValidation type="whole" operator="lessThan" allowBlank="1" showInputMessage="1" showErrorMessage="1" sqref="N38:P41">
      <formula1>0</formula1>
    </dataValidation>
  </dataValidations>
  <hyperlinks>
    <hyperlink ref="C12" location="_ftn1" display="_ftn1"/>
    <hyperlink ref="D12" location="_ftn2" display="_ftn2"/>
    <hyperlink ref="E12" location="_ftn3" display="_ftn3"/>
  </hyperlinks>
  <printOptions horizontalCentered="1"/>
  <pageMargins left="0.2" right="0.2" top="0.5" bottom="0.5" header="0.3" footer="0.3"/>
  <pageSetup paperSize="9" scale="8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Check Box 1">
              <controlPr defaultSize="0" autoFill="0" autoLine="0" autoPict="0">
                <anchor moveWithCells="1">
                  <from>
                    <xdr:col>1</xdr:col>
                    <xdr:colOff>85725</xdr:colOff>
                    <xdr:row>28</xdr:row>
                    <xdr:rowOff>0</xdr:rowOff>
                  </from>
                  <to>
                    <xdr:col>2</xdr:col>
                    <xdr:colOff>1171575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5" name="Check Box 2">
              <controlPr defaultSize="0" autoFill="0" autoLine="0" autoPict="0">
                <anchor moveWithCells="1">
                  <from>
                    <xdr:col>1</xdr:col>
                    <xdr:colOff>85725</xdr:colOff>
                    <xdr:row>25</xdr:row>
                    <xdr:rowOff>171450</xdr:rowOff>
                  </from>
                  <to>
                    <xdr:col>3</xdr:col>
                    <xdr:colOff>266700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1" r:id="rId6" name="Check Box 3">
              <controlPr defaultSize="0" autoFill="0" autoLine="0" autoPict="0">
                <anchor moveWithCells="1">
                  <from>
                    <xdr:col>1</xdr:col>
                    <xdr:colOff>85725</xdr:colOff>
                    <xdr:row>27</xdr:row>
                    <xdr:rowOff>28575</xdr:rowOff>
                  </from>
                  <to>
                    <xdr:col>3</xdr:col>
                    <xdr:colOff>266700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2" r:id="rId7" name="Check Box 4">
              <controlPr defaultSize="0" autoFill="0" autoLine="0" autoPict="0">
                <anchor moveWithCells="1">
                  <from>
                    <xdr:col>1</xdr:col>
                    <xdr:colOff>95250</xdr:colOff>
                    <xdr:row>29</xdr:row>
                    <xdr:rowOff>9525</xdr:rowOff>
                  </from>
                  <to>
                    <xdr:col>2</xdr:col>
                    <xdr:colOff>571500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4"/>
  <sheetViews>
    <sheetView topLeftCell="A14" zoomScaleNormal="100" workbookViewId="0">
      <selection activeCell="C37" sqref="C37:S37"/>
    </sheetView>
  </sheetViews>
  <sheetFormatPr defaultRowHeight="15" x14ac:dyDescent="0.25"/>
  <cols>
    <col min="1" max="1" width="6" customWidth="1"/>
    <col min="2" max="2" width="33.140625" customWidth="1"/>
    <col min="3" max="3" width="24.85546875" customWidth="1"/>
    <col min="4" max="4" width="31.5703125" customWidth="1"/>
    <col min="5" max="5" width="40" customWidth="1"/>
    <col min="6" max="6" width="24.5703125" customWidth="1"/>
    <col min="7" max="7" width="22.5703125" customWidth="1"/>
    <col min="8" max="9" width="10.42578125" customWidth="1"/>
    <col min="10" max="10" width="15.28515625" customWidth="1"/>
    <col min="11" max="11" width="18.28515625" bestFit="1" customWidth="1"/>
    <col min="12" max="12" width="14.5703125" customWidth="1"/>
    <col min="13" max="13" width="9.28515625" bestFit="1" customWidth="1"/>
    <col min="14" max="14" width="9.5703125" customWidth="1"/>
    <col min="15" max="15" width="8.140625" customWidth="1"/>
    <col min="16" max="16" width="8" customWidth="1"/>
    <col min="21" max="23" width="0" hidden="1" customWidth="1"/>
  </cols>
  <sheetData>
    <row r="1" spans="1:23" ht="15.75" x14ac:dyDescent="0.25">
      <c r="A1" s="1" t="s">
        <v>35</v>
      </c>
      <c r="C1" s="1"/>
      <c r="D1" s="1"/>
      <c r="E1" s="1"/>
      <c r="F1" s="1"/>
      <c r="G1" s="1"/>
      <c r="H1" s="1"/>
      <c r="I1" s="1"/>
      <c r="J1" s="1"/>
      <c r="U1" s="4" t="s">
        <v>13</v>
      </c>
      <c r="V1" s="4" t="s">
        <v>14</v>
      </c>
      <c r="W1" s="4" t="s">
        <v>15</v>
      </c>
    </row>
    <row r="2" spans="1:23" x14ac:dyDescent="0.25">
      <c r="A2" s="5"/>
      <c r="C2" s="5"/>
      <c r="D2" s="5"/>
      <c r="E2" s="5"/>
      <c r="F2" s="5"/>
      <c r="G2" s="5"/>
      <c r="H2" s="5"/>
      <c r="I2" s="5"/>
      <c r="J2" s="5"/>
      <c r="U2" s="4" t="s">
        <v>16</v>
      </c>
      <c r="V2" s="4" t="s">
        <v>17</v>
      </c>
      <c r="W2" s="4"/>
    </row>
    <row r="3" spans="1:23" ht="15.75" customHeight="1" x14ac:dyDescent="0.25">
      <c r="A3" s="6" t="s">
        <v>18</v>
      </c>
      <c r="C3" s="7"/>
      <c r="D3" s="7"/>
      <c r="E3" s="7"/>
      <c r="F3" s="7"/>
      <c r="G3" s="5"/>
      <c r="H3" s="5"/>
      <c r="I3" s="5"/>
      <c r="J3" s="5"/>
      <c r="U3" s="4" t="s">
        <v>19</v>
      </c>
      <c r="V3" s="4" t="s">
        <v>20</v>
      </c>
      <c r="W3" s="4"/>
    </row>
    <row r="4" spans="1:23" ht="15.75" customHeight="1" x14ac:dyDescent="0.3">
      <c r="B4" s="8"/>
      <c r="C4" s="8"/>
      <c r="D4" s="8"/>
      <c r="E4" s="8"/>
      <c r="F4" s="8"/>
      <c r="G4" s="2"/>
      <c r="H4" s="2"/>
      <c r="I4" s="2"/>
      <c r="J4" s="2"/>
      <c r="U4" s="4" t="s">
        <v>21</v>
      </c>
      <c r="V4" s="4"/>
    </row>
    <row r="5" spans="1:23" ht="18.75" customHeight="1" x14ac:dyDescent="0.25">
      <c r="B5" s="30" t="s">
        <v>43</v>
      </c>
      <c r="C5" s="22">
        <v>1120</v>
      </c>
      <c r="E5" s="30" t="s">
        <v>47</v>
      </c>
      <c r="F5" s="22"/>
      <c r="H5" s="2"/>
      <c r="I5" s="2"/>
      <c r="J5" s="2"/>
    </row>
    <row r="6" spans="1:23" ht="19.5" customHeight="1" x14ac:dyDescent="0.25">
      <c r="B6" s="30" t="s">
        <v>44</v>
      </c>
      <c r="C6" s="22" t="s">
        <v>150</v>
      </c>
      <c r="E6" s="30" t="s">
        <v>48</v>
      </c>
      <c r="F6" s="22"/>
      <c r="H6" s="2"/>
      <c r="I6" s="2"/>
      <c r="J6" s="2"/>
    </row>
    <row r="7" spans="1:23" ht="18" customHeight="1" x14ac:dyDescent="0.25">
      <c r="B7" s="30" t="s">
        <v>45</v>
      </c>
      <c r="C7" s="22">
        <v>31004</v>
      </c>
      <c r="H7" s="2"/>
      <c r="I7" s="2"/>
      <c r="J7" s="2"/>
    </row>
    <row r="8" spans="1:23" ht="18" customHeight="1" x14ac:dyDescent="0.25">
      <c r="B8" s="30" t="s">
        <v>46</v>
      </c>
      <c r="C8" s="22" t="s">
        <v>171</v>
      </c>
      <c r="H8" s="2"/>
      <c r="I8" s="2"/>
      <c r="J8" s="2"/>
    </row>
    <row r="9" spans="1:23" ht="17.25" x14ac:dyDescent="0.25">
      <c r="B9" s="5"/>
      <c r="C9" s="5"/>
      <c r="D9" s="5"/>
      <c r="E9" s="5"/>
      <c r="F9" s="2"/>
      <c r="G9" s="2"/>
      <c r="H9" s="2"/>
      <c r="I9" s="2"/>
      <c r="J9" s="2"/>
    </row>
    <row r="10" spans="1:23" ht="15.75" customHeight="1" x14ac:dyDescent="0.25">
      <c r="A10" s="6" t="s">
        <v>22</v>
      </c>
      <c r="C10" s="2"/>
      <c r="D10" s="2"/>
      <c r="E10" s="2"/>
      <c r="F10" s="2"/>
      <c r="G10" s="2"/>
      <c r="H10" s="2"/>
      <c r="I10" s="2"/>
      <c r="J10" s="2"/>
    </row>
    <row r="11" spans="1:23" ht="17.25" x14ac:dyDescent="0.25">
      <c r="B11" s="2"/>
      <c r="C11" s="2"/>
      <c r="D11" s="2"/>
      <c r="E11" s="2"/>
      <c r="F11" s="2"/>
      <c r="G11" s="2"/>
      <c r="H11" s="2"/>
      <c r="I11" s="2"/>
      <c r="J11" s="2"/>
    </row>
    <row r="12" spans="1:23" ht="55.5" x14ac:dyDescent="0.25">
      <c r="B12" s="9" t="s">
        <v>49</v>
      </c>
      <c r="C12" s="36" t="s">
        <v>50</v>
      </c>
      <c r="D12" s="36" t="s">
        <v>51</v>
      </c>
      <c r="E12" s="36" t="s">
        <v>52</v>
      </c>
      <c r="F12" s="2"/>
      <c r="G12" s="2"/>
      <c r="H12" s="2"/>
      <c r="I12" s="2"/>
      <c r="J12" s="2"/>
    </row>
    <row r="13" spans="1:23" ht="41.25" x14ac:dyDescent="0.3">
      <c r="B13" s="23" t="s">
        <v>21</v>
      </c>
      <c r="C13" s="80" t="s">
        <v>172</v>
      </c>
      <c r="D13" s="23"/>
      <c r="E13" s="23" t="s">
        <v>173</v>
      </c>
      <c r="F13" s="8"/>
      <c r="G13" s="2"/>
      <c r="H13" s="2"/>
      <c r="I13" s="2"/>
      <c r="J13" s="8"/>
    </row>
    <row r="14" spans="1:23" ht="17.25" x14ac:dyDescent="0.3">
      <c r="B14" s="10"/>
      <c r="C14" s="10"/>
      <c r="D14" s="10"/>
      <c r="E14" s="10"/>
      <c r="F14" s="2"/>
      <c r="G14" s="2"/>
      <c r="H14" s="2"/>
      <c r="I14" s="2"/>
      <c r="J14" s="8"/>
    </row>
    <row r="15" spans="1:23" ht="17.25" x14ac:dyDescent="0.3">
      <c r="A15" s="6" t="s">
        <v>23</v>
      </c>
      <c r="C15" s="2"/>
      <c r="D15" s="2"/>
      <c r="E15" s="2"/>
      <c r="F15" s="2"/>
      <c r="G15" s="2"/>
      <c r="H15" s="2"/>
      <c r="I15" s="2"/>
      <c r="J15" s="8"/>
    </row>
    <row r="16" spans="1:23" ht="17.25" x14ac:dyDescent="0.3">
      <c r="B16" s="10"/>
      <c r="C16" s="2"/>
      <c r="D16" s="2"/>
      <c r="E16" s="2"/>
      <c r="F16" s="2"/>
      <c r="G16" s="2"/>
      <c r="H16" s="2"/>
      <c r="I16" s="2"/>
      <c r="J16" s="8"/>
    </row>
    <row r="17" spans="1:11" ht="15" customHeight="1" x14ac:dyDescent="0.25">
      <c r="B17" s="113" t="s">
        <v>53</v>
      </c>
      <c r="C17" s="113" t="s">
        <v>54</v>
      </c>
      <c r="D17" s="113" t="s">
        <v>55</v>
      </c>
      <c r="E17" s="113" t="s">
        <v>56</v>
      </c>
      <c r="F17" s="112" t="s">
        <v>57</v>
      </c>
      <c r="G17" s="112"/>
      <c r="H17" s="112"/>
      <c r="I17" s="112"/>
      <c r="J17" s="112"/>
      <c r="K17" s="112" t="s">
        <v>58</v>
      </c>
    </row>
    <row r="18" spans="1:11" ht="27" x14ac:dyDescent="0.25">
      <c r="B18" s="113"/>
      <c r="C18" s="113"/>
      <c r="D18" s="113"/>
      <c r="E18" s="113"/>
      <c r="F18" s="98" t="s">
        <v>241</v>
      </c>
      <c r="G18" s="98" t="s">
        <v>242</v>
      </c>
      <c r="H18" s="98" t="s">
        <v>1</v>
      </c>
      <c r="I18" s="98" t="s">
        <v>3</v>
      </c>
      <c r="J18" s="98" t="s">
        <v>243</v>
      </c>
      <c r="K18" s="112"/>
    </row>
    <row r="19" spans="1:11" ht="61.5" customHeight="1" x14ac:dyDescent="0.25">
      <c r="B19" s="89" t="s">
        <v>172</v>
      </c>
      <c r="C19" s="23" t="s">
        <v>122</v>
      </c>
      <c r="D19" s="23" t="s">
        <v>17</v>
      </c>
      <c r="E19" s="23" t="s">
        <v>158</v>
      </c>
      <c r="F19" s="23">
        <v>275490.59999999998</v>
      </c>
      <c r="G19" s="23">
        <v>0</v>
      </c>
      <c r="H19" s="23">
        <v>8177961.2999999998</v>
      </c>
      <c r="I19" s="23">
        <v>10990000</v>
      </c>
      <c r="J19" s="23">
        <v>8512337</v>
      </c>
      <c r="K19" s="23"/>
    </row>
    <row r="20" spans="1:11" x14ac:dyDescent="0.25"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x14ac:dyDescent="0.25"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x14ac:dyDescent="0.25"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17.25" x14ac:dyDescent="0.25">
      <c r="B23" s="2"/>
      <c r="C23" s="2"/>
      <c r="D23" s="2"/>
      <c r="E23" s="2"/>
      <c r="F23" s="2"/>
      <c r="G23" s="2"/>
      <c r="H23" s="2"/>
      <c r="I23" s="2"/>
      <c r="J23" s="2"/>
    </row>
    <row r="24" spans="1:11" ht="15.75" x14ac:dyDescent="0.25">
      <c r="A24" s="11" t="s">
        <v>24</v>
      </c>
      <c r="C24" s="12"/>
      <c r="D24" s="12"/>
      <c r="E24" s="12"/>
      <c r="F24" s="12"/>
      <c r="G24" s="12"/>
      <c r="H24" s="12"/>
      <c r="I24" s="12"/>
      <c r="J24" s="12"/>
    </row>
    <row r="25" spans="1:11" x14ac:dyDescent="0.25">
      <c r="A25" s="13"/>
      <c r="C25" s="14"/>
      <c r="D25" s="14"/>
      <c r="E25" s="14"/>
      <c r="F25" s="14"/>
      <c r="G25" s="14"/>
      <c r="H25" s="14"/>
      <c r="I25" s="14"/>
      <c r="J25" s="14"/>
    </row>
    <row r="26" spans="1:11" x14ac:dyDescent="0.25">
      <c r="A26" s="15" t="s">
        <v>25</v>
      </c>
      <c r="C26" s="16"/>
      <c r="D26" s="16"/>
      <c r="E26" s="12"/>
      <c r="F26" s="12"/>
      <c r="G26" s="12"/>
      <c r="H26" s="12"/>
      <c r="I26" s="12"/>
      <c r="J26" s="12"/>
    </row>
    <row r="27" spans="1:11" x14ac:dyDescent="0.25">
      <c r="B27" s="16"/>
      <c r="C27" s="16"/>
      <c r="D27" s="16"/>
      <c r="E27" s="12"/>
      <c r="F27" s="12"/>
      <c r="G27" s="12"/>
      <c r="H27" s="12"/>
      <c r="I27" s="12"/>
      <c r="J27" s="12"/>
    </row>
    <row r="28" spans="1:11" x14ac:dyDescent="0.25">
      <c r="B28" s="16"/>
      <c r="C28" s="16"/>
      <c r="D28" s="16"/>
      <c r="E28" s="12"/>
      <c r="F28" s="12"/>
      <c r="G28" s="12"/>
      <c r="H28" s="12"/>
      <c r="I28" s="12"/>
      <c r="J28" s="12"/>
    </row>
    <row r="29" spans="1:11" x14ac:dyDescent="0.25">
      <c r="B29" s="16"/>
      <c r="C29" s="16"/>
      <c r="D29" s="16"/>
      <c r="E29" s="12"/>
      <c r="F29" s="12"/>
      <c r="G29" s="12"/>
      <c r="H29" s="12"/>
      <c r="I29" s="12"/>
      <c r="J29" s="12"/>
    </row>
    <row r="30" spans="1:11" x14ac:dyDescent="0.25">
      <c r="B30" s="16"/>
      <c r="C30" s="16"/>
      <c r="D30" s="16"/>
      <c r="E30" s="12"/>
      <c r="F30" s="12"/>
      <c r="G30" s="12"/>
      <c r="H30" s="12"/>
      <c r="I30" s="12"/>
      <c r="J30" s="12"/>
    </row>
    <row r="31" spans="1:11" x14ac:dyDescent="0.25">
      <c r="A31" s="15" t="s">
        <v>26</v>
      </c>
      <c r="E31" s="12"/>
      <c r="F31" s="12"/>
      <c r="G31" s="12"/>
      <c r="H31" s="12"/>
      <c r="I31" s="12"/>
      <c r="J31" s="12"/>
    </row>
    <row r="32" spans="1:11" ht="62.25" customHeight="1" x14ac:dyDescent="0.25">
      <c r="B32" s="108"/>
      <c r="C32" s="109"/>
      <c r="D32" s="109"/>
      <c r="E32" s="110"/>
      <c r="F32" s="12"/>
      <c r="G32" s="12"/>
      <c r="H32" s="12"/>
      <c r="I32" s="12"/>
      <c r="J32" s="12"/>
    </row>
    <row r="33" spans="1:19" ht="17.25" x14ac:dyDescent="0.25">
      <c r="B33" s="2"/>
      <c r="C33" s="2"/>
      <c r="D33" s="2"/>
      <c r="E33" s="12"/>
      <c r="F33" s="12"/>
      <c r="G33" s="12"/>
      <c r="H33" s="12"/>
      <c r="I33" s="12"/>
      <c r="J33" s="12"/>
    </row>
    <row r="34" spans="1:19" x14ac:dyDescent="0.25">
      <c r="A34" s="6" t="s">
        <v>27</v>
      </c>
    </row>
    <row r="36" spans="1:19" ht="54.75" customHeight="1" x14ac:dyDescent="0.25">
      <c r="B36" s="111" t="s">
        <v>59</v>
      </c>
      <c r="C36" s="46" t="s">
        <v>60</v>
      </c>
      <c r="D36" s="46" t="s">
        <v>61</v>
      </c>
      <c r="E36" s="102" t="s">
        <v>62</v>
      </c>
      <c r="F36" s="102"/>
      <c r="G36" s="102"/>
      <c r="H36" s="102" t="s">
        <v>63</v>
      </c>
      <c r="I36" s="102"/>
      <c r="J36" s="102"/>
      <c r="K36" s="102" t="s">
        <v>64</v>
      </c>
      <c r="L36" s="102"/>
      <c r="M36" s="102"/>
      <c r="N36" s="102" t="s">
        <v>65</v>
      </c>
      <c r="O36" s="102"/>
      <c r="P36" s="102"/>
      <c r="Q36" s="107" t="s">
        <v>66</v>
      </c>
      <c r="R36" s="107"/>
      <c r="S36" s="107"/>
    </row>
    <row r="37" spans="1:19" ht="27" x14ac:dyDescent="0.25">
      <c r="B37" s="111"/>
      <c r="C37" s="46" t="s">
        <v>9</v>
      </c>
      <c r="D37" s="46" t="s">
        <v>0</v>
      </c>
      <c r="E37" s="44" t="s">
        <v>1</v>
      </c>
      <c r="F37" s="44" t="s">
        <v>3</v>
      </c>
      <c r="G37" s="44" t="s">
        <v>243</v>
      </c>
      <c r="H37" s="44" t="s">
        <v>1</v>
      </c>
      <c r="I37" s="44" t="s">
        <v>3</v>
      </c>
      <c r="J37" s="44" t="s">
        <v>243</v>
      </c>
      <c r="K37" s="44" t="s">
        <v>1</v>
      </c>
      <c r="L37" s="44" t="s">
        <v>3</v>
      </c>
      <c r="M37" s="44" t="s">
        <v>243</v>
      </c>
      <c r="N37" s="44" t="s">
        <v>1</v>
      </c>
      <c r="O37" s="44" t="s">
        <v>3</v>
      </c>
      <c r="P37" s="44" t="s">
        <v>243</v>
      </c>
      <c r="Q37" s="45" t="s">
        <v>1</v>
      </c>
      <c r="R37" s="45" t="s">
        <v>3</v>
      </c>
      <c r="S37" s="45" t="s">
        <v>243</v>
      </c>
    </row>
    <row r="38" spans="1:19" ht="33.75" customHeight="1" x14ac:dyDescent="0.25">
      <c r="B38" s="24" t="s">
        <v>256</v>
      </c>
      <c r="C38" s="24">
        <v>56599</v>
      </c>
      <c r="D38" s="24">
        <v>0</v>
      </c>
      <c r="E38" s="25">
        <v>7443401</v>
      </c>
      <c r="F38" s="25">
        <v>10793401</v>
      </c>
      <c r="G38" s="25">
        <v>6763401</v>
      </c>
      <c r="H38" s="25"/>
      <c r="I38" s="25"/>
      <c r="J38" s="25"/>
      <c r="K38" s="44">
        <f>C38+E38+H38</f>
        <v>7500000</v>
      </c>
      <c r="L38" s="44">
        <f>C38+F38+I38</f>
        <v>10850000</v>
      </c>
      <c r="M38" s="44">
        <f>C38+G38+J38</f>
        <v>6820000</v>
      </c>
      <c r="N38" s="25"/>
      <c r="O38" s="25"/>
      <c r="P38" s="25"/>
      <c r="Q38" s="45">
        <f>K38+N38</f>
        <v>7500000</v>
      </c>
      <c r="R38" s="45">
        <f>L38+O38</f>
        <v>10850000</v>
      </c>
      <c r="S38" s="45">
        <f>M38+P38</f>
        <v>6820000</v>
      </c>
    </row>
    <row r="39" spans="1:19" ht="32.25" customHeight="1" x14ac:dyDescent="0.25">
      <c r="B39" s="24" t="s">
        <v>257</v>
      </c>
      <c r="C39" s="24">
        <v>218891.6</v>
      </c>
      <c r="D39" s="24">
        <v>0</v>
      </c>
      <c r="E39" s="25">
        <v>459069.70000000007</v>
      </c>
      <c r="F39" s="25">
        <v>-78891.600000000006</v>
      </c>
      <c r="G39" s="25">
        <v>1473445.4</v>
      </c>
      <c r="H39" s="25"/>
      <c r="I39" s="25"/>
      <c r="J39" s="25"/>
      <c r="K39" s="44">
        <f t="shared" ref="K39:M41" si="0">C39+E39+H39</f>
        <v>677961.3</v>
      </c>
      <c r="L39" s="44"/>
      <c r="M39" s="44">
        <f t="shared" si="0"/>
        <v>1932515.1</v>
      </c>
      <c r="N39" s="25"/>
      <c r="O39" s="25"/>
      <c r="P39" s="25"/>
      <c r="Q39" s="45">
        <f t="shared" ref="Q39:S41" si="1">K39+N39</f>
        <v>677961.3</v>
      </c>
      <c r="R39" s="45">
        <f t="shared" si="1"/>
        <v>0</v>
      </c>
      <c r="S39" s="45">
        <f t="shared" si="1"/>
        <v>1932515.1</v>
      </c>
    </row>
    <row r="40" spans="1:19" x14ac:dyDescent="0.25">
      <c r="B40" s="24"/>
      <c r="C40" s="24"/>
      <c r="D40" s="24"/>
      <c r="E40" s="25"/>
      <c r="F40" s="25"/>
      <c r="G40" s="25"/>
      <c r="H40" s="25"/>
      <c r="I40" s="25"/>
      <c r="J40" s="25"/>
      <c r="K40" s="44">
        <f t="shared" si="0"/>
        <v>0</v>
      </c>
      <c r="L40" s="44">
        <f t="shared" si="0"/>
        <v>0</v>
      </c>
      <c r="M40" s="44">
        <f t="shared" si="0"/>
        <v>0</v>
      </c>
      <c r="N40" s="25"/>
      <c r="O40" s="25"/>
      <c r="P40" s="25"/>
      <c r="Q40" s="45">
        <f t="shared" si="1"/>
        <v>0</v>
      </c>
      <c r="R40" s="45">
        <f t="shared" si="1"/>
        <v>0</v>
      </c>
      <c r="S40" s="45">
        <f t="shared" si="1"/>
        <v>0</v>
      </c>
    </row>
    <row r="41" spans="1:19" x14ac:dyDescent="0.25">
      <c r="B41" s="24"/>
      <c r="C41" s="24"/>
      <c r="D41" s="24"/>
      <c r="E41" s="25"/>
      <c r="F41" s="25"/>
      <c r="G41" s="25"/>
      <c r="H41" s="25"/>
      <c r="I41" s="25"/>
      <c r="J41" s="25"/>
      <c r="K41" s="44">
        <f t="shared" si="0"/>
        <v>0</v>
      </c>
      <c r="L41" s="44">
        <f t="shared" si="0"/>
        <v>0</v>
      </c>
      <c r="M41" s="44">
        <f t="shared" si="0"/>
        <v>0</v>
      </c>
      <c r="N41" s="25"/>
      <c r="O41" s="25"/>
      <c r="P41" s="25"/>
      <c r="Q41" s="45">
        <f t="shared" si="1"/>
        <v>0</v>
      </c>
      <c r="R41" s="45">
        <f t="shared" si="1"/>
        <v>0</v>
      </c>
      <c r="S41" s="45">
        <f t="shared" si="1"/>
        <v>0</v>
      </c>
    </row>
    <row r="42" spans="1:19" ht="28.5" x14ac:dyDescent="0.25">
      <c r="B42" s="17" t="s">
        <v>101</v>
      </c>
      <c r="C42" s="24">
        <v>1091851.5</v>
      </c>
      <c r="D42" s="24"/>
      <c r="E42" s="44">
        <f>SUM(E38:E41)</f>
        <v>7902470.7000000002</v>
      </c>
      <c r="F42" s="44">
        <f t="shared" ref="F42:J42" si="2">SUM(F38:F41)</f>
        <v>10714509.4</v>
      </c>
      <c r="G42" s="44">
        <f t="shared" si="2"/>
        <v>8236846.4000000004</v>
      </c>
      <c r="H42" s="44">
        <f t="shared" si="2"/>
        <v>0</v>
      </c>
      <c r="I42" s="44">
        <f t="shared" si="2"/>
        <v>0</v>
      </c>
      <c r="J42" s="44">
        <f t="shared" si="2"/>
        <v>0</v>
      </c>
      <c r="K42" s="44">
        <f>C42+E42+H42</f>
        <v>8994322.1999999993</v>
      </c>
      <c r="L42" s="44">
        <f>C42+F42+I42</f>
        <v>11806360.9</v>
      </c>
      <c r="M42" s="44">
        <f>C42+G42+J42</f>
        <v>9328697.9000000004</v>
      </c>
      <c r="N42" s="46" t="s">
        <v>2</v>
      </c>
      <c r="O42" s="46" t="s">
        <v>2</v>
      </c>
      <c r="P42" s="46" t="s">
        <v>2</v>
      </c>
      <c r="Q42" s="45" t="s">
        <v>2</v>
      </c>
      <c r="R42" s="45" t="s">
        <v>2</v>
      </c>
      <c r="S42" s="45" t="s">
        <v>2</v>
      </c>
    </row>
    <row r="43" spans="1:19" ht="28.5" x14ac:dyDescent="0.25">
      <c r="B43" s="17" t="s">
        <v>102</v>
      </c>
      <c r="C43" s="24"/>
      <c r="D43" s="24"/>
      <c r="E43" s="44" t="s">
        <v>36</v>
      </c>
      <c r="F43" s="44" t="s">
        <v>36</v>
      </c>
      <c r="G43" s="44" t="s">
        <v>36</v>
      </c>
      <c r="H43" s="44" t="s">
        <v>36</v>
      </c>
      <c r="I43" s="44" t="s">
        <v>36</v>
      </c>
      <c r="J43" s="44" t="s">
        <v>36</v>
      </c>
      <c r="K43" s="44">
        <f>C43</f>
        <v>0</v>
      </c>
      <c r="L43" s="44">
        <f>C43</f>
        <v>0</v>
      </c>
      <c r="M43" s="44">
        <f>C43</f>
        <v>0</v>
      </c>
      <c r="N43" s="46" t="s">
        <v>2</v>
      </c>
      <c r="O43" s="46" t="s">
        <v>2</v>
      </c>
      <c r="P43" s="46" t="s">
        <v>2</v>
      </c>
      <c r="Q43" s="45" t="s">
        <v>2</v>
      </c>
      <c r="R43" s="45" t="s">
        <v>2</v>
      </c>
      <c r="S43" s="45" t="s">
        <v>2</v>
      </c>
    </row>
    <row r="44" spans="1:19" x14ac:dyDescent="0.25">
      <c r="B44" s="17" t="s">
        <v>103</v>
      </c>
      <c r="C44" s="44">
        <f>SUM(C38:C41)</f>
        <v>275490.59999999998</v>
      </c>
      <c r="D44" s="44">
        <f>SUM(D38:D41)</f>
        <v>0</v>
      </c>
      <c r="E44" s="44">
        <f>E42</f>
        <v>7902470.7000000002</v>
      </c>
      <c r="F44" s="44">
        <f t="shared" ref="F44:J44" si="3">F42</f>
        <v>10714509.4</v>
      </c>
      <c r="G44" s="44">
        <f t="shared" si="3"/>
        <v>8236846.4000000004</v>
      </c>
      <c r="H44" s="44">
        <f t="shared" si="3"/>
        <v>0</v>
      </c>
      <c r="I44" s="44">
        <f t="shared" si="3"/>
        <v>0</v>
      </c>
      <c r="J44" s="44">
        <f t="shared" si="3"/>
        <v>0</v>
      </c>
      <c r="K44" s="46">
        <f>K42+K43</f>
        <v>8994322.1999999993</v>
      </c>
      <c r="L44" s="46">
        <f t="shared" ref="L44:M44" si="4">L42+L43</f>
        <v>11806360.9</v>
      </c>
      <c r="M44" s="46">
        <f t="shared" si="4"/>
        <v>9328697.9000000004</v>
      </c>
      <c r="N44" s="46">
        <f>SUM(N38:N41)</f>
        <v>0</v>
      </c>
      <c r="O44" s="46">
        <f t="shared" ref="O44:P44" si="5">SUM(O38:O41)</f>
        <v>0</v>
      </c>
      <c r="P44" s="46">
        <f t="shared" si="5"/>
        <v>0</v>
      </c>
      <c r="Q44" s="45">
        <f>K44+N44</f>
        <v>8994322.1999999993</v>
      </c>
      <c r="R44" s="45">
        <f>L44+O44</f>
        <v>11806360.9</v>
      </c>
      <c r="S44" s="45">
        <f>M44+P44</f>
        <v>9328697.9000000004</v>
      </c>
    </row>
  </sheetData>
  <mergeCells count="13">
    <mergeCell ref="K17:K18"/>
    <mergeCell ref="B17:B18"/>
    <mergeCell ref="C17:C18"/>
    <mergeCell ref="D17:D18"/>
    <mergeCell ref="E17:E18"/>
    <mergeCell ref="F17:J17"/>
    <mergeCell ref="Q36:S36"/>
    <mergeCell ref="B32:E32"/>
    <mergeCell ref="B36:B37"/>
    <mergeCell ref="E36:G36"/>
    <mergeCell ref="H36:J36"/>
    <mergeCell ref="K36:M36"/>
    <mergeCell ref="N36:P36"/>
  </mergeCells>
  <dataValidations count="4">
    <dataValidation type="list" allowBlank="1" showInputMessage="1" showErrorMessage="1" sqref="B13">
      <formula1>$U$2:$U$4</formula1>
    </dataValidation>
    <dataValidation type="list" allowBlank="1" showInputMessage="1" showErrorMessage="1" sqref="D19:D22">
      <formula1>$V$2:$V$3</formula1>
    </dataValidation>
    <dataValidation showInputMessage="1" showErrorMessage="1" sqref="E19:E22"/>
    <dataValidation type="whole" operator="lessThan" allowBlank="1" showInputMessage="1" showErrorMessage="1" sqref="N38:P41">
      <formula1>0</formula1>
    </dataValidation>
  </dataValidations>
  <hyperlinks>
    <hyperlink ref="C12" location="_ftn1" display="_ftn1"/>
    <hyperlink ref="D12" location="_ftn2" display="_ftn2"/>
    <hyperlink ref="E12" location="_ftn3" display="_ftn3"/>
  </hyperlinks>
  <printOptions horizontalCentered="1"/>
  <pageMargins left="0.2" right="0.2" top="0.5" bottom="0.5" header="0.3" footer="0.3"/>
  <pageSetup paperSize="9" scale="8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Check Box 1">
              <controlPr defaultSize="0" autoFill="0" autoLine="0" autoPict="0">
                <anchor moveWithCells="1">
                  <from>
                    <xdr:col>1</xdr:col>
                    <xdr:colOff>85725</xdr:colOff>
                    <xdr:row>28</xdr:row>
                    <xdr:rowOff>0</xdr:rowOff>
                  </from>
                  <to>
                    <xdr:col>2</xdr:col>
                    <xdr:colOff>1171575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Check Box 2">
              <controlPr defaultSize="0" autoFill="0" autoLine="0" autoPict="0">
                <anchor moveWithCells="1">
                  <from>
                    <xdr:col>1</xdr:col>
                    <xdr:colOff>85725</xdr:colOff>
                    <xdr:row>25</xdr:row>
                    <xdr:rowOff>171450</xdr:rowOff>
                  </from>
                  <to>
                    <xdr:col>3</xdr:col>
                    <xdr:colOff>266700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Check Box 3">
              <controlPr defaultSize="0" autoFill="0" autoLine="0" autoPict="0">
                <anchor moveWithCells="1">
                  <from>
                    <xdr:col>1</xdr:col>
                    <xdr:colOff>85725</xdr:colOff>
                    <xdr:row>27</xdr:row>
                    <xdr:rowOff>28575</xdr:rowOff>
                  </from>
                  <to>
                    <xdr:col>3</xdr:col>
                    <xdr:colOff>266700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Check Box 4">
              <controlPr defaultSize="0" autoFill="0" autoLine="0" autoPict="0">
                <anchor moveWithCells="1">
                  <from>
                    <xdr:col>1</xdr:col>
                    <xdr:colOff>95250</xdr:colOff>
                    <xdr:row>29</xdr:row>
                    <xdr:rowOff>9525</xdr:rowOff>
                  </from>
                  <to>
                    <xdr:col>2</xdr:col>
                    <xdr:colOff>571500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4"/>
  <sheetViews>
    <sheetView topLeftCell="A16" zoomScaleNormal="100" workbookViewId="0">
      <selection activeCell="C37" sqref="C37:S37"/>
    </sheetView>
  </sheetViews>
  <sheetFormatPr defaultRowHeight="15" x14ac:dyDescent="0.25"/>
  <cols>
    <col min="1" max="1" width="6" customWidth="1"/>
    <col min="2" max="2" width="33.140625" customWidth="1"/>
    <col min="3" max="3" width="24.85546875" customWidth="1"/>
    <col min="4" max="4" width="31.5703125" customWidth="1"/>
    <col min="5" max="5" width="40.28515625" customWidth="1"/>
    <col min="6" max="6" width="28.42578125" customWidth="1"/>
    <col min="7" max="7" width="22.28515625" customWidth="1"/>
    <col min="8" max="9" width="10.42578125" customWidth="1"/>
    <col min="10" max="10" width="12.7109375" customWidth="1"/>
    <col min="11" max="11" width="24.5703125" customWidth="1"/>
    <col min="12" max="12" width="8.140625" bestFit="1" customWidth="1"/>
    <col min="13" max="13" width="5.85546875" bestFit="1" customWidth="1"/>
    <col min="14" max="14" width="9.5703125" customWidth="1"/>
    <col min="15" max="15" width="8.140625" customWidth="1"/>
    <col min="16" max="16" width="8" customWidth="1"/>
    <col min="21" max="23" width="9.140625" hidden="1" customWidth="1"/>
  </cols>
  <sheetData>
    <row r="1" spans="1:23" ht="15.75" x14ac:dyDescent="0.25">
      <c r="A1" s="1" t="s">
        <v>35</v>
      </c>
      <c r="C1" s="1"/>
      <c r="D1" s="1"/>
      <c r="E1" s="1"/>
      <c r="F1" s="1"/>
      <c r="G1" s="1"/>
      <c r="H1" s="1"/>
      <c r="I1" s="1"/>
      <c r="J1" s="1"/>
      <c r="U1" s="4" t="s">
        <v>13</v>
      </c>
      <c r="V1" s="4" t="s">
        <v>14</v>
      </c>
      <c r="W1" s="4" t="s">
        <v>15</v>
      </c>
    </row>
    <row r="2" spans="1:23" x14ac:dyDescent="0.25">
      <c r="A2" s="5"/>
      <c r="C2" s="5"/>
      <c r="D2" s="5"/>
      <c r="E2" s="5"/>
      <c r="F2" s="5"/>
      <c r="G2" s="5"/>
      <c r="H2" s="5"/>
      <c r="I2" s="5"/>
      <c r="J2" s="5"/>
      <c r="U2" s="4" t="s">
        <v>16</v>
      </c>
      <c r="V2" s="4" t="s">
        <v>17</v>
      </c>
      <c r="W2" s="4"/>
    </row>
    <row r="3" spans="1:23" ht="15.75" customHeight="1" x14ac:dyDescent="0.25">
      <c r="A3" s="6" t="s">
        <v>18</v>
      </c>
      <c r="C3" s="7"/>
      <c r="D3" s="7"/>
      <c r="E3" s="7"/>
      <c r="F3" s="7"/>
      <c r="G3" s="5"/>
      <c r="H3" s="5"/>
      <c r="I3" s="5"/>
      <c r="J3" s="5"/>
      <c r="U3" s="4" t="s">
        <v>19</v>
      </c>
      <c r="V3" s="4" t="s">
        <v>20</v>
      </c>
      <c r="W3" s="4"/>
    </row>
    <row r="4" spans="1:23" ht="15.75" customHeight="1" x14ac:dyDescent="0.3">
      <c r="B4" s="8"/>
      <c r="C4" s="8"/>
      <c r="D4" s="8"/>
      <c r="E4" s="8"/>
      <c r="F4" s="8"/>
      <c r="G4" s="2"/>
      <c r="H4" s="2"/>
      <c r="I4" s="2"/>
      <c r="J4" s="2"/>
      <c r="U4" s="4" t="s">
        <v>21</v>
      </c>
      <c r="V4" s="4"/>
    </row>
    <row r="5" spans="1:23" ht="18.75" customHeight="1" x14ac:dyDescent="0.25">
      <c r="B5" s="30" t="s">
        <v>43</v>
      </c>
      <c r="C5" s="22">
        <v>1123</v>
      </c>
      <c r="E5" s="30" t="s">
        <v>47</v>
      </c>
      <c r="F5" s="22"/>
      <c r="H5" s="2"/>
      <c r="I5" s="2"/>
      <c r="J5" s="2"/>
    </row>
    <row r="6" spans="1:23" ht="18" customHeight="1" x14ac:dyDescent="0.25">
      <c r="B6" s="30" t="s">
        <v>44</v>
      </c>
      <c r="C6" s="22" t="s">
        <v>174</v>
      </c>
      <c r="E6" s="30" t="s">
        <v>48</v>
      </c>
      <c r="F6" s="22"/>
      <c r="H6" s="2"/>
      <c r="I6" s="2"/>
      <c r="J6" s="2"/>
    </row>
    <row r="7" spans="1:23" ht="18" customHeight="1" x14ac:dyDescent="0.25">
      <c r="B7" s="30" t="s">
        <v>45</v>
      </c>
      <c r="C7" s="22">
        <v>11001</v>
      </c>
      <c r="H7" s="2"/>
      <c r="I7" s="2"/>
      <c r="J7" s="2"/>
    </row>
    <row r="8" spans="1:23" ht="18" customHeight="1" x14ac:dyDescent="0.25">
      <c r="B8" s="30" t="s">
        <v>46</v>
      </c>
      <c r="C8" s="22" t="s">
        <v>175</v>
      </c>
      <c r="H8" s="2"/>
      <c r="I8" s="2"/>
      <c r="J8" s="2"/>
    </row>
    <row r="9" spans="1:23" ht="17.25" x14ac:dyDescent="0.25">
      <c r="B9" s="5"/>
      <c r="C9" s="5"/>
      <c r="D9" s="5"/>
      <c r="E9" s="5"/>
      <c r="F9" s="2"/>
      <c r="G9" s="2"/>
      <c r="H9" s="2"/>
      <c r="I9" s="2"/>
      <c r="J9" s="2"/>
    </row>
    <row r="10" spans="1:23" ht="15.75" customHeight="1" x14ac:dyDescent="0.25">
      <c r="A10" s="6" t="s">
        <v>22</v>
      </c>
      <c r="C10" s="2"/>
      <c r="D10" s="2"/>
      <c r="E10" s="2"/>
      <c r="F10" s="2"/>
      <c r="G10" s="2"/>
      <c r="H10" s="2"/>
      <c r="I10" s="2"/>
      <c r="J10" s="2"/>
    </row>
    <row r="11" spans="1:23" ht="17.25" x14ac:dyDescent="0.25">
      <c r="B11" s="2"/>
      <c r="C11" s="2"/>
      <c r="D11" s="2"/>
      <c r="E11" s="2"/>
      <c r="F11" s="2"/>
      <c r="G11" s="2"/>
      <c r="H11" s="2"/>
      <c r="I11" s="2"/>
      <c r="J11" s="2"/>
    </row>
    <row r="12" spans="1:23" ht="55.5" x14ac:dyDescent="0.25">
      <c r="B12" s="9" t="s">
        <v>49</v>
      </c>
      <c r="C12" s="36" t="s">
        <v>50</v>
      </c>
      <c r="D12" s="36" t="s">
        <v>51</v>
      </c>
      <c r="E12" s="36" t="s">
        <v>52</v>
      </c>
      <c r="F12" s="2"/>
      <c r="G12" s="2"/>
      <c r="H12" s="2"/>
      <c r="I12" s="2"/>
      <c r="J12" s="2"/>
    </row>
    <row r="13" spans="1:23" ht="81.75" x14ac:dyDescent="0.3">
      <c r="B13" s="23" t="s">
        <v>16</v>
      </c>
      <c r="C13" s="80" t="s">
        <v>178</v>
      </c>
      <c r="D13" s="78" t="s">
        <v>180</v>
      </c>
      <c r="E13" s="78" t="s">
        <v>179</v>
      </c>
      <c r="F13" s="8"/>
      <c r="G13" s="2"/>
      <c r="H13" s="2"/>
      <c r="I13" s="2"/>
      <c r="J13" s="8"/>
    </row>
    <row r="14" spans="1:23" ht="17.25" x14ac:dyDescent="0.3">
      <c r="B14" s="10"/>
      <c r="C14" s="10"/>
      <c r="D14" s="10"/>
      <c r="E14" s="10"/>
      <c r="F14" s="2"/>
      <c r="G14" s="2"/>
      <c r="H14" s="2"/>
      <c r="I14" s="2"/>
      <c r="J14" s="8"/>
    </row>
    <row r="15" spans="1:23" ht="17.25" x14ac:dyDescent="0.3">
      <c r="A15" s="6" t="s">
        <v>23</v>
      </c>
      <c r="C15" s="2"/>
      <c r="D15" s="2"/>
      <c r="E15" s="2"/>
      <c r="F15" s="2"/>
      <c r="G15" s="2"/>
      <c r="H15" s="2"/>
      <c r="I15" s="2"/>
      <c r="J15" s="8"/>
    </row>
    <row r="16" spans="1:23" ht="17.25" x14ac:dyDescent="0.3">
      <c r="B16" s="10"/>
      <c r="C16" s="2"/>
      <c r="D16" s="2"/>
      <c r="E16" s="2"/>
      <c r="F16" s="2"/>
      <c r="G16" s="2"/>
      <c r="H16" s="2"/>
      <c r="I16" s="2"/>
      <c r="J16" s="8"/>
    </row>
    <row r="17" spans="1:11" ht="15" customHeight="1" x14ac:dyDescent="0.25">
      <c r="B17" s="113" t="s">
        <v>53</v>
      </c>
      <c r="C17" s="113" t="s">
        <v>54</v>
      </c>
      <c r="D17" s="113" t="s">
        <v>55</v>
      </c>
      <c r="E17" s="113" t="s">
        <v>56</v>
      </c>
      <c r="F17" s="112" t="s">
        <v>57</v>
      </c>
      <c r="G17" s="112"/>
      <c r="H17" s="112"/>
      <c r="I17" s="112"/>
      <c r="J17" s="112"/>
      <c r="K17" s="112" t="s">
        <v>58</v>
      </c>
    </row>
    <row r="18" spans="1:11" x14ac:dyDescent="0.25">
      <c r="B18" s="113"/>
      <c r="C18" s="113"/>
      <c r="D18" s="113"/>
      <c r="E18" s="113"/>
      <c r="F18" s="47" t="s">
        <v>241</v>
      </c>
      <c r="G18" s="47" t="s">
        <v>242</v>
      </c>
      <c r="H18" s="47" t="s">
        <v>1</v>
      </c>
      <c r="I18" s="47" t="s">
        <v>3</v>
      </c>
      <c r="J18" s="47" t="s">
        <v>243</v>
      </c>
      <c r="K18" s="112"/>
    </row>
    <row r="19" spans="1:11" ht="15" customHeight="1" x14ac:dyDescent="0.25">
      <c r="B19" s="23" t="s">
        <v>177</v>
      </c>
      <c r="C19" s="23" t="s">
        <v>122</v>
      </c>
      <c r="D19" s="23" t="s">
        <v>17</v>
      </c>
      <c r="E19" s="23" t="s">
        <v>158</v>
      </c>
      <c r="F19" s="23">
        <v>1069.789999999979</v>
      </c>
      <c r="G19" s="23">
        <v>2001.2999999999884</v>
      </c>
      <c r="H19" s="23">
        <v>2135</v>
      </c>
      <c r="I19" s="23">
        <v>2135</v>
      </c>
      <c r="J19" s="23">
        <v>2135</v>
      </c>
      <c r="K19" s="23"/>
    </row>
    <row r="20" spans="1:11" ht="15" customHeight="1" x14ac:dyDescent="0.25">
      <c r="B20" s="23" t="s">
        <v>220</v>
      </c>
      <c r="C20" s="23"/>
      <c r="D20" s="23"/>
      <c r="E20" s="23"/>
      <c r="F20" s="23"/>
      <c r="G20" s="23"/>
      <c r="H20" s="23">
        <v>77844</v>
      </c>
      <c r="I20" s="23">
        <v>77844</v>
      </c>
      <c r="J20" s="23">
        <v>77844</v>
      </c>
      <c r="K20" s="23"/>
    </row>
    <row r="21" spans="1:11" ht="15" customHeight="1" x14ac:dyDescent="0.25"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x14ac:dyDescent="0.25"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17.25" x14ac:dyDescent="0.25">
      <c r="B23" s="2"/>
      <c r="C23" s="2"/>
      <c r="D23" s="2"/>
      <c r="E23" s="2"/>
      <c r="F23" s="2"/>
      <c r="G23" s="2"/>
      <c r="H23" s="2"/>
      <c r="I23" s="2"/>
      <c r="J23" s="2"/>
    </row>
    <row r="24" spans="1:11" ht="15.75" x14ac:dyDescent="0.25">
      <c r="A24" s="11" t="s">
        <v>24</v>
      </c>
      <c r="C24" s="12"/>
      <c r="D24" s="12"/>
      <c r="E24" s="12"/>
      <c r="F24" s="12"/>
      <c r="G24" s="12"/>
      <c r="H24" s="12"/>
      <c r="I24" s="12"/>
      <c r="J24" s="12"/>
    </row>
    <row r="25" spans="1:11" x14ac:dyDescent="0.25">
      <c r="A25" s="13"/>
      <c r="C25" s="14"/>
      <c r="D25" s="14"/>
      <c r="E25" s="14"/>
      <c r="F25" s="14"/>
      <c r="G25" s="14"/>
      <c r="H25" s="14"/>
      <c r="I25" s="14"/>
      <c r="J25" s="14"/>
    </row>
    <row r="26" spans="1:11" x14ac:dyDescent="0.25">
      <c r="A26" s="15" t="s">
        <v>25</v>
      </c>
      <c r="C26" s="16"/>
      <c r="D26" s="16"/>
      <c r="E26" s="12"/>
      <c r="F26" s="12"/>
      <c r="G26" s="12"/>
      <c r="H26" s="12"/>
      <c r="I26" s="12"/>
      <c r="J26" s="12"/>
    </row>
    <row r="27" spans="1:11" ht="18.75" customHeight="1" x14ac:dyDescent="0.25">
      <c r="B27" s="16"/>
      <c r="C27" s="16"/>
      <c r="D27" s="16"/>
      <c r="E27" s="12"/>
      <c r="F27" s="12"/>
      <c r="G27" s="12"/>
      <c r="H27" s="12"/>
      <c r="I27" s="12"/>
      <c r="J27" s="12"/>
    </row>
    <row r="28" spans="1:11" ht="24" customHeight="1" x14ac:dyDescent="0.25">
      <c r="B28" s="16"/>
      <c r="C28" s="16"/>
      <c r="D28" s="16"/>
      <c r="E28" s="12"/>
      <c r="F28" s="12"/>
      <c r="G28" s="12"/>
      <c r="H28" s="12"/>
      <c r="I28" s="12"/>
      <c r="J28" s="12"/>
    </row>
    <row r="29" spans="1:11" ht="21.75" customHeight="1" x14ac:dyDescent="0.25">
      <c r="B29" s="16"/>
      <c r="C29" s="16"/>
      <c r="D29" s="16"/>
      <c r="E29" s="12"/>
      <c r="F29" s="12"/>
      <c r="G29" s="12">
        <f>+H19-F19</f>
        <v>1065.210000000021</v>
      </c>
      <c r="H29" s="12"/>
      <c r="I29" s="12"/>
      <c r="J29" s="12"/>
    </row>
    <row r="30" spans="1:11" ht="22.5" customHeight="1" x14ac:dyDescent="0.25">
      <c r="B30" s="16"/>
      <c r="C30" s="16"/>
      <c r="D30" s="16"/>
      <c r="E30" s="12"/>
      <c r="F30" s="12"/>
      <c r="G30" s="12"/>
      <c r="H30" s="12"/>
      <c r="I30" s="12"/>
      <c r="J30" s="12"/>
    </row>
    <row r="31" spans="1:11" x14ac:dyDescent="0.25">
      <c r="A31" s="15" t="s">
        <v>26</v>
      </c>
      <c r="E31" s="12"/>
      <c r="F31" s="12"/>
      <c r="G31" s="12"/>
      <c r="H31" s="12"/>
      <c r="I31" s="12"/>
      <c r="J31" s="12"/>
    </row>
    <row r="32" spans="1:11" ht="62.25" customHeight="1" x14ac:dyDescent="0.25">
      <c r="B32" s="108" t="s">
        <v>107</v>
      </c>
      <c r="C32" s="109"/>
      <c r="D32" s="109"/>
      <c r="E32" s="110"/>
      <c r="F32" s="12"/>
      <c r="G32" s="12"/>
      <c r="H32" s="12"/>
      <c r="I32" s="12"/>
      <c r="J32" s="12"/>
    </row>
    <row r="33" spans="1:19" ht="17.25" x14ac:dyDescent="0.25">
      <c r="B33" s="2"/>
      <c r="C33" s="2"/>
      <c r="D33" s="2"/>
      <c r="E33" s="12"/>
      <c r="F33" s="12"/>
      <c r="G33" s="12"/>
      <c r="H33" s="12"/>
      <c r="I33" s="12"/>
      <c r="J33" s="12"/>
    </row>
    <row r="34" spans="1:19" x14ac:dyDescent="0.25">
      <c r="A34" s="6" t="s">
        <v>27</v>
      </c>
    </row>
    <row r="36" spans="1:19" ht="43.5" customHeight="1" x14ac:dyDescent="0.25">
      <c r="B36" s="111" t="s">
        <v>59</v>
      </c>
      <c r="C36" s="46" t="s">
        <v>60</v>
      </c>
      <c r="D36" s="46" t="s">
        <v>61</v>
      </c>
      <c r="E36" s="102" t="s">
        <v>62</v>
      </c>
      <c r="F36" s="102"/>
      <c r="G36" s="102"/>
      <c r="H36" s="102" t="s">
        <v>63</v>
      </c>
      <c r="I36" s="102"/>
      <c r="J36" s="102"/>
      <c r="K36" s="102" t="s">
        <v>64</v>
      </c>
      <c r="L36" s="102"/>
      <c r="M36" s="102"/>
      <c r="N36" s="102" t="s">
        <v>65</v>
      </c>
      <c r="O36" s="102"/>
      <c r="P36" s="102"/>
      <c r="Q36" s="107" t="s">
        <v>66</v>
      </c>
      <c r="R36" s="107"/>
      <c r="S36" s="107"/>
    </row>
    <row r="37" spans="1:19" ht="30" customHeight="1" x14ac:dyDescent="0.25">
      <c r="B37" s="111"/>
      <c r="C37" s="46" t="s">
        <v>9</v>
      </c>
      <c r="D37" s="46" t="s">
        <v>0</v>
      </c>
      <c r="E37" s="44" t="s">
        <v>1</v>
      </c>
      <c r="F37" s="44" t="s">
        <v>3</v>
      </c>
      <c r="G37" s="44" t="s">
        <v>243</v>
      </c>
      <c r="H37" s="44" t="s">
        <v>1</v>
      </c>
      <c r="I37" s="44" t="s">
        <v>3</v>
      </c>
      <c r="J37" s="44" t="s">
        <v>243</v>
      </c>
      <c r="K37" s="44" t="s">
        <v>1</v>
      </c>
      <c r="L37" s="44" t="s">
        <v>3</v>
      </c>
      <c r="M37" s="44" t="s">
        <v>243</v>
      </c>
      <c r="N37" s="44" t="s">
        <v>1</v>
      </c>
      <c r="O37" s="44" t="s">
        <v>3</v>
      </c>
      <c r="P37" s="44" t="s">
        <v>243</v>
      </c>
      <c r="Q37" s="45" t="s">
        <v>1</v>
      </c>
      <c r="R37" s="45" t="s">
        <v>3</v>
      </c>
      <c r="S37" s="45" t="s">
        <v>243</v>
      </c>
    </row>
    <row r="38" spans="1:19" ht="36" customHeight="1" x14ac:dyDescent="0.25">
      <c r="B38" s="24" t="s">
        <v>176</v>
      </c>
      <c r="C38" s="24">
        <v>374720.99</v>
      </c>
      <c r="D38" s="24">
        <v>375652.5</v>
      </c>
      <c r="E38" s="25">
        <v>1065.210000000021</v>
      </c>
      <c r="F38" s="25">
        <v>1065.210000000021</v>
      </c>
      <c r="G38" s="25">
        <v>1065.210000000021</v>
      </c>
      <c r="H38" s="25"/>
      <c r="I38" s="25"/>
      <c r="J38" s="25"/>
      <c r="K38" s="44">
        <f>C38+E38+H38</f>
        <v>375786.2</v>
      </c>
      <c r="L38" s="44">
        <f>C38+F38+I38</f>
        <v>375786.2</v>
      </c>
      <c r="M38" s="44">
        <f>C38+G38+J38</f>
        <v>375786.2</v>
      </c>
      <c r="N38" s="25"/>
      <c r="O38" s="25"/>
      <c r="P38" s="25"/>
      <c r="Q38" s="45">
        <f>K38+N38</f>
        <v>375786.2</v>
      </c>
      <c r="R38" s="45">
        <f>L38+O38</f>
        <v>375786.2</v>
      </c>
      <c r="S38" s="45">
        <f>M38+P38</f>
        <v>375786.2</v>
      </c>
    </row>
    <row r="39" spans="1:19" x14ac:dyDescent="0.25">
      <c r="B39" s="24"/>
      <c r="C39" s="24"/>
      <c r="D39" s="24"/>
      <c r="E39" s="25"/>
      <c r="F39" s="25"/>
      <c r="G39" s="25"/>
      <c r="H39" s="25"/>
      <c r="I39" s="25"/>
      <c r="J39" s="25"/>
      <c r="K39" s="44">
        <f t="shared" ref="K39:M41" si="0">C39+E39+H39</f>
        <v>0</v>
      </c>
      <c r="L39" s="44">
        <f t="shared" si="0"/>
        <v>0</v>
      </c>
      <c r="M39" s="44">
        <f t="shared" si="0"/>
        <v>0</v>
      </c>
      <c r="N39" s="25"/>
      <c r="O39" s="25"/>
      <c r="P39" s="25"/>
      <c r="Q39" s="45">
        <f t="shared" ref="Q39:S41" si="1">K39+N39</f>
        <v>0</v>
      </c>
      <c r="R39" s="45">
        <f t="shared" si="1"/>
        <v>0</v>
      </c>
      <c r="S39" s="45">
        <f t="shared" si="1"/>
        <v>0</v>
      </c>
    </row>
    <row r="40" spans="1:19" x14ac:dyDescent="0.25">
      <c r="B40" s="24"/>
      <c r="C40" s="24"/>
      <c r="D40" s="24"/>
      <c r="E40" s="25"/>
      <c r="F40" s="25"/>
      <c r="G40" s="25"/>
      <c r="H40" s="25"/>
      <c r="I40" s="25"/>
      <c r="J40" s="25"/>
      <c r="K40" s="44">
        <f t="shared" si="0"/>
        <v>0</v>
      </c>
      <c r="L40" s="44">
        <f t="shared" si="0"/>
        <v>0</v>
      </c>
      <c r="M40" s="44">
        <f t="shared" si="0"/>
        <v>0</v>
      </c>
      <c r="N40" s="25"/>
      <c r="O40" s="25"/>
      <c r="P40" s="25"/>
      <c r="Q40" s="45">
        <f t="shared" si="1"/>
        <v>0</v>
      </c>
      <c r="R40" s="45">
        <f t="shared" si="1"/>
        <v>0</v>
      </c>
      <c r="S40" s="45">
        <f t="shared" si="1"/>
        <v>0</v>
      </c>
    </row>
    <row r="41" spans="1:19" x14ac:dyDescent="0.25">
      <c r="B41" s="24"/>
      <c r="C41" s="24"/>
      <c r="D41" s="24"/>
      <c r="E41" s="25"/>
      <c r="F41" s="25"/>
      <c r="G41" s="25"/>
      <c r="H41" s="25"/>
      <c r="I41" s="25"/>
      <c r="J41" s="25"/>
      <c r="K41" s="44">
        <f t="shared" si="0"/>
        <v>0</v>
      </c>
      <c r="L41" s="44">
        <f t="shared" si="0"/>
        <v>0</v>
      </c>
      <c r="M41" s="44">
        <f t="shared" si="0"/>
        <v>0</v>
      </c>
      <c r="N41" s="25"/>
      <c r="O41" s="25"/>
      <c r="P41" s="25"/>
      <c r="Q41" s="45">
        <f t="shared" si="1"/>
        <v>0</v>
      </c>
      <c r="R41" s="45">
        <f t="shared" si="1"/>
        <v>0</v>
      </c>
      <c r="S41" s="45">
        <f t="shared" si="1"/>
        <v>0</v>
      </c>
    </row>
    <row r="42" spans="1:19" ht="28.5" x14ac:dyDescent="0.25">
      <c r="B42" s="17" t="s">
        <v>101</v>
      </c>
      <c r="C42" s="24">
        <v>374720.99</v>
      </c>
      <c r="D42" s="24">
        <v>375652.5</v>
      </c>
      <c r="E42" s="44">
        <f>SUM(E38:E41)</f>
        <v>1065.210000000021</v>
      </c>
      <c r="F42" s="44">
        <f t="shared" ref="F42:J42" si="2">SUM(F38:F41)</f>
        <v>1065.210000000021</v>
      </c>
      <c r="G42" s="44">
        <f t="shared" si="2"/>
        <v>1065.210000000021</v>
      </c>
      <c r="H42" s="44">
        <f t="shared" si="2"/>
        <v>0</v>
      </c>
      <c r="I42" s="44">
        <f t="shared" si="2"/>
        <v>0</v>
      </c>
      <c r="J42" s="44">
        <f t="shared" si="2"/>
        <v>0</v>
      </c>
      <c r="K42" s="44">
        <f>C42+E42+H42</f>
        <v>375786.2</v>
      </c>
      <c r="L42" s="44">
        <f>C42+F42+I42</f>
        <v>375786.2</v>
      </c>
      <c r="M42" s="44">
        <f>C42+G42+J42</f>
        <v>375786.2</v>
      </c>
      <c r="N42" s="46" t="s">
        <v>2</v>
      </c>
      <c r="O42" s="46" t="s">
        <v>2</v>
      </c>
      <c r="P42" s="46" t="s">
        <v>2</v>
      </c>
      <c r="Q42" s="45" t="s">
        <v>2</v>
      </c>
      <c r="R42" s="45" t="s">
        <v>2</v>
      </c>
      <c r="S42" s="45" t="s">
        <v>2</v>
      </c>
    </row>
    <row r="43" spans="1:19" ht="28.5" x14ac:dyDescent="0.25">
      <c r="B43" s="17" t="s">
        <v>102</v>
      </c>
      <c r="C43" s="24"/>
      <c r="D43" s="24"/>
      <c r="E43" s="44" t="s">
        <v>36</v>
      </c>
      <c r="F43" s="44" t="s">
        <v>36</v>
      </c>
      <c r="G43" s="44" t="s">
        <v>36</v>
      </c>
      <c r="H43" s="44" t="s">
        <v>36</v>
      </c>
      <c r="I43" s="44" t="s">
        <v>36</v>
      </c>
      <c r="J43" s="44" t="s">
        <v>36</v>
      </c>
      <c r="K43" s="44">
        <f>C43</f>
        <v>0</v>
      </c>
      <c r="L43" s="44">
        <f>C43</f>
        <v>0</v>
      </c>
      <c r="M43" s="44">
        <f>C43</f>
        <v>0</v>
      </c>
      <c r="N43" s="46" t="s">
        <v>2</v>
      </c>
      <c r="O43" s="46" t="s">
        <v>2</v>
      </c>
      <c r="P43" s="46" t="s">
        <v>2</v>
      </c>
      <c r="Q43" s="45" t="s">
        <v>2</v>
      </c>
      <c r="R43" s="45" t="s">
        <v>2</v>
      </c>
      <c r="S43" s="45" t="s">
        <v>2</v>
      </c>
    </row>
    <row r="44" spans="1:19" x14ac:dyDescent="0.25">
      <c r="B44" s="17" t="s">
        <v>103</v>
      </c>
      <c r="C44" s="44">
        <f>SUM(C38:C41)</f>
        <v>374720.99</v>
      </c>
      <c r="D44" s="44">
        <f>SUM(D38:D41)</f>
        <v>375652.5</v>
      </c>
      <c r="E44" s="44">
        <f>E42</f>
        <v>1065.210000000021</v>
      </c>
      <c r="F44" s="44">
        <f t="shared" ref="F44:J44" si="3">F42</f>
        <v>1065.210000000021</v>
      </c>
      <c r="G44" s="44">
        <f t="shared" si="3"/>
        <v>1065.210000000021</v>
      </c>
      <c r="H44" s="44">
        <f t="shared" si="3"/>
        <v>0</v>
      </c>
      <c r="I44" s="44">
        <f t="shared" si="3"/>
        <v>0</v>
      </c>
      <c r="J44" s="44">
        <f t="shared" si="3"/>
        <v>0</v>
      </c>
      <c r="K44" s="46">
        <f>K42+K43</f>
        <v>375786.2</v>
      </c>
      <c r="L44" s="46">
        <f t="shared" ref="L44:M44" si="4">L42+L43</f>
        <v>375786.2</v>
      </c>
      <c r="M44" s="46">
        <f t="shared" si="4"/>
        <v>375786.2</v>
      </c>
      <c r="N44" s="46">
        <f>SUM(N38:N41)</f>
        <v>0</v>
      </c>
      <c r="O44" s="46">
        <f t="shared" ref="O44:P44" si="5">SUM(O38:O41)</f>
        <v>0</v>
      </c>
      <c r="P44" s="46">
        <f t="shared" si="5"/>
        <v>0</v>
      </c>
      <c r="Q44" s="45">
        <f>K44+N44</f>
        <v>375786.2</v>
      </c>
      <c r="R44" s="45">
        <f>L44+O44</f>
        <v>375786.2</v>
      </c>
      <c r="S44" s="45">
        <f>M44+P44</f>
        <v>375786.2</v>
      </c>
    </row>
  </sheetData>
  <mergeCells count="13">
    <mergeCell ref="K17:K18"/>
    <mergeCell ref="B17:B18"/>
    <mergeCell ref="C17:C18"/>
    <mergeCell ref="D17:D18"/>
    <mergeCell ref="E17:E18"/>
    <mergeCell ref="F17:J17"/>
    <mergeCell ref="Q36:S36"/>
    <mergeCell ref="B32:E32"/>
    <mergeCell ref="B36:B37"/>
    <mergeCell ref="E36:G36"/>
    <mergeCell ref="H36:J36"/>
    <mergeCell ref="K36:M36"/>
    <mergeCell ref="N36:P36"/>
  </mergeCells>
  <dataValidations count="4">
    <dataValidation type="whole" operator="lessThan" allowBlank="1" showInputMessage="1" showErrorMessage="1" sqref="N38:P41">
      <formula1>0</formula1>
    </dataValidation>
    <dataValidation type="list" allowBlank="1" showInputMessage="1" showErrorMessage="1" sqref="B13">
      <formula1>$U$2:$U$4</formula1>
    </dataValidation>
    <dataValidation type="list" allowBlank="1" showInputMessage="1" showErrorMessage="1" sqref="D19:D22">
      <formula1>$V$2:$V$3</formula1>
    </dataValidation>
    <dataValidation showInputMessage="1" showErrorMessage="1" sqref="E19:E22"/>
  </dataValidations>
  <hyperlinks>
    <hyperlink ref="C12" location="_ftn1" display="_ftn1"/>
    <hyperlink ref="D12" location="_ftn2" display="_ftn2"/>
    <hyperlink ref="E12" location="_ftn3" display="_ftn3"/>
  </hyperlinks>
  <printOptions horizontalCentered="1"/>
  <pageMargins left="0.2" right="0.2" top="0.5" bottom="0.5" header="0.3" footer="0.3"/>
  <pageSetup paperSize="9" scale="8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Check Box 1">
              <controlPr defaultSize="0" autoFill="0" autoLine="0" autoPict="0">
                <anchor moveWithCells="1">
                  <from>
                    <xdr:col>1</xdr:col>
                    <xdr:colOff>85725</xdr:colOff>
                    <xdr:row>28</xdr:row>
                    <xdr:rowOff>0</xdr:rowOff>
                  </from>
                  <to>
                    <xdr:col>2</xdr:col>
                    <xdr:colOff>1171575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Check Box 2">
              <controlPr defaultSize="0" autoFill="0" autoLine="0" autoPict="0">
                <anchor moveWithCells="1">
                  <from>
                    <xdr:col>1</xdr:col>
                    <xdr:colOff>85725</xdr:colOff>
                    <xdr:row>25</xdr:row>
                    <xdr:rowOff>171450</xdr:rowOff>
                  </from>
                  <to>
                    <xdr:col>3</xdr:col>
                    <xdr:colOff>266700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6" name="Check Box 3">
              <controlPr defaultSize="0" autoFill="0" autoLine="0" autoPict="0">
                <anchor moveWithCells="1">
                  <from>
                    <xdr:col>1</xdr:col>
                    <xdr:colOff>85725</xdr:colOff>
                    <xdr:row>27</xdr:row>
                    <xdr:rowOff>28575</xdr:rowOff>
                  </from>
                  <to>
                    <xdr:col>3</xdr:col>
                    <xdr:colOff>266700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7" name="Check Box 4">
              <controlPr defaultSize="0" autoFill="0" autoLine="0" autoPict="0">
                <anchor moveWithCells="1">
                  <from>
                    <xdr:col>1</xdr:col>
                    <xdr:colOff>95250</xdr:colOff>
                    <xdr:row>29</xdr:row>
                    <xdr:rowOff>9525</xdr:rowOff>
                  </from>
                  <to>
                    <xdr:col>2</xdr:col>
                    <xdr:colOff>571500</xdr:colOff>
                    <xdr:row>29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4"/>
  <sheetViews>
    <sheetView topLeftCell="C19" zoomScaleNormal="100" workbookViewId="0">
      <selection activeCell="F18" sqref="F18:J18"/>
    </sheetView>
  </sheetViews>
  <sheetFormatPr defaultRowHeight="15" x14ac:dyDescent="0.25"/>
  <cols>
    <col min="1" max="1" width="6" customWidth="1"/>
    <col min="2" max="2" width="33.140625" customWidth="1"/>
    <col min="3" max="3" width="24.85546875" customWidth="1"/>
    <col min="4" max="4" width="31.5703125" customWidth="1"/>
    <col min="5" max="5" width="40" customWidth="1"/>
    <col min="6" max="6" width="24.5703125" customWidth="1"/>
    <col min="7" max="7" width="22.5703125" customWidth="1"/>
    <col min="8" max="9" width="10.42578125" customWidth="1"/>
    <col min="10" max="10" width="15.28515625" customWidth="1"/>
    <col min="11" max="11" width="18.28515625" bestFit="1" customWidth="1"/>
    <col min="12" max="12" width="5.5703125" customWidth="1"/>
    <col min="13" max="13" width="5.85546875" bestFit="1" customWidth="1"/>
    <col min="14" max="14" width="9.5703125" customWidth="1"/>
    <col min="15" max="15" width="8.140625" customWidth="1"/>
    <col min="16" max="16" width="8" customWidth="1"/>
    <col min="21" max="23" width="0" hidden="1" customWidth="1"/>
  </cols>
  <sheetData>
    <row r="1" spans="1:23" ht="15.75" x14ac:dyDescent="0.25">
      <c r="A1" s="1" t="s">
        <v>35</v>
      </c>
      <c r="C1" s="1"/>
      <c r="D1" s="1"/>
      <c r="E1" s="1"/>
      <c r="F1" s="1"/>
      <c r="G1" s="1"/>
      <c r="H1" s="1"/>
      <c r="I1" s="1"/>
      <c r="J1" s="1"/>
      <c r="U1" s="4" t="s">
        <v>13</v>
      </c>
      <c r="V1" s="4" t="s">
        <v>14</v>
      </c>
      <c r="W1" s="4" t="s">
        <v>15</v>
      </c>
    </row>
    <row r="2" spans="1:23" x14ac:dyDescent="0.25">
      <c r="A2" s="5"/>
      <c r="C2" s="5"/>
      <c r="D2" s="5"/>
      <c r="E2" s="5"/>
      <c r="F2" s="5"/>
      <c r="G2" s="5"/>
      <c r="H2" s="5"/>
      <c r="I2" s="5"/>
      <c r="J2" s="5"/>
      <c r="U2" s="4" t="s">
        <v>16</v>
      </c>
      <c r="V2" s="4" t="s">
        <v>17</v>
      </c>
      <c r="W2" s="4"/>
    </row>
    <row r="3" spans="1:23" ht="15.75" customHeight="1" x14ac:dyDescent="0.25">
      <c r="A3" s="6" t="s">
        <v>18</v>
      </c>
      <c r="C3" s="7"/>
      <c r="D3" s="7"/>
      <c r="E3" s="7"/>
      <c r="F3" s="7"/>
      <c r="G3" s="5"/>
      <c r="H3" s="5"/>
      <c r="I3" s="5"/>
      <c r="J3" s="5"/>
      <c r="U3" s="4" t="s">
        <v>19</v>
      </c>
      <c r="V3" s="4" t="s">
        <v>20</v>
      </c>
      <c r="W3" s="4"/>
    </row>
    <row r="4" spans="1:23" ht="15.75" customHeight="1" x14ac:dyDescent="0.3">
      <c r="B4" s="8"/>
      <c r="C4" s="8"/>
      <c r="D4" s="8"/>
      <c r="E4" s="8"/>
      <c r="F4" s="8"/>
      <c r="G4" s="2"/>
      <c r="H4" s="2"/>
      <c r="I4" s="2"/>
      <c r="J4" s="2"/>
      <c r="U4" s="4" t="s">
        <v>21</v>
      </c>
      <c r="V4" s="4"/>
    </row>
    <row r="5" spans="1:23" ht="18.75" customHeight="1" x14ac:dyDescent="0.25">
      <c r="B5" s="30" t="s">
        <v>43</v>
      </c>
      <c r="C5" s="22">
        <v>1123</v>
      </c>
      <c r="E5" s="30" t="s">
        <v>47</v>
      </c>
      <c r="F5" s="22">
        <v>2008</v>
      </c>
      <c r="H5" s="2"/>
      <c r="I5" s="2"/>
      <c r="J5" s="2"/>
    </row>
    <row r="6" spans="1:23" ht="19.5" customHeight="1" x14ac:dyDescent="0.25">
      <c r="B6" s="30" t="s">
        <v>44</v>
      </c>
      <c r="C6" s="22" t="s">
        <v>174</v>
      </c>
      <c r="E6" s="30" t="s">
        <v>48</v>
      </c>
      <c r="F6" s="22" t="s">
        <v>124</v>
      </c>
      <c r="H6" s="2"/>
      <c r="I6" s="2"/>
      <c r="J6" s="2"/>
    </row>
    <row r="7" spans="1:23" ht="18" customHeight="1" x14ac:dyDescent="0.25">
      <c r="B7" s="30" t="s">
        <v>45</v>
      </c>
      <c r="C7" s="22">
        <v>11002</v>
      </c>
      <c r="H7" s="2"/>
      <c r="I7" s="2"/>
      <c r="J7" s="2"/>
    </row>
    <row r="8" spans="1:23" ht="18" customHeight="1" x14ac:dyDescent="0.25">
      <c r="B8" s="30" t="s">
        <v>46</v>
      </c>
      <c r="C8" s="22" t="s">
        <v>123</v>
      </c>
      <c r="H8" s="2"/>
      <c r="I8" s="2"/>
      <c r="J8" s="2"/>
    </row>
    <row r="9" spans="1:23" ht="17.25" x14ac:dyDescent="0.25">
      <c r="B9" s="5"/>
      <c r="C9" s="5"/>
      <c r="D9" s="5"/>
      <c r="E9" s="5"/>
      <c r="F9" s="2"/>
      <c r="G9" s="2"/>
      <c r="H9" s="2"/>
      <c r="I9" s="2"/>
      <c r="J9" s="2"/>
    </row>
    <row r="10" spans="1:23" ht="15.75" customHeight="1" x14ac:dyDescent="0.25">
      <c r="A10" s="6" t="s">
        <v>22</v>
      </c>
      <c r="C10" s="2"/>
      <c r="D10" s="2"/>
      <c r="E10" s="2"/>
      <c r="F10" s="2"/>
      <c r="G10" s="2"/>
      <c r="H10" s="2"/>
      <c r="I10" s="2"/>
      <c r="J10" s="2"/>
    </row>
    <row r="11" spans="1:23" ht="17.25" x14ac:dyDescent="0.25">
      <c r="B11" s="2"/>
      <c r="C11" s="2"/>
      <c r="D11" s="2"/>
      <c r="E11" s="2"/>
      <c r="F11" s="2"/>
      <c r="G11" s="2"/>
      <c r="H11" s="2"/>
      <c r="I11" s="2"/>
      <c r="J11" s="2"/>
    </row>
    <row r="12" spans="1:23" ht="55.5" x14ac:dyDescent="0.25">
      <c r="B12" s="9" t="s">
        <v>49</v>
      </c>
      <c r="C12" s="36" t="s">
        <v>50</v>
      </c>
      <c r="D12" s="36" t="s">
        <v>51</v>
      </c>
      <c r="E12" s="36" t="s">
        <v>52</v>
      </c>
      <c r="F12" s="2"/>
      <c r="G12" s="2"/>
      <c r="H12" s="2"/>
      <c r="I12" s="2"/>
      <c r="J12" s="2"/>
    </row>
    <row r="13" spans="1:23" ht="189" x14ac:dyDescent="0.3">
      <c r="B13" s="23" t="s">
        <v>16</v>
      </c>
      <c r="C13" s="78" t="s">
        <v>181</v>
      </c>
      <c r="D13" s="78" t="s">
        <v>182</v>
      </c>
      <c r="E13" s="78" t="s">
        <v>185</v>
      </c>
      <c r="F13" s="8"/>
      <c r="G13" s="2"/>
      <c r="H13" s="2"/>
      <c r="I13" s="2"/>
      <c r="J13" s="8"/>
    </row>
    <row r="14" spans="1:23" ht="17.25" x14ac:dyDescent="0.3">
      <c r="B14" s="10"/>
      <c r="C14" s="10"/>
      <c r="D14" s="10"/>
      <c r="E14" s="10"/>
      <c r="F14" s="2"/>
      <c r="G14" s="2"/>
      <c r="H14" s="2"/>
      <c r="I14" s="2"/>
      <c r="J14" s="8"/>
    </row>
    <row r="15" spans="1:23" ht="17.25" x14ac:dyDescent="0.3">
      <c r="A15" s="6" t="s">
        <v>23</v>
      </c>
      <c r="C15" s="2"/>
      <c r="D15" s="2"/>
      <c r="E15" s="2"/>
      <c r="F15" s="2"/>
      <c r="G15" s="2"/>
      <c r="H15" s="2"/>
      <c r="I15" s="2"/>
      <c r="J15" s="8"/>
    </row>
    <row r="16" spans="1:23" ht="17.25" x14ac:dyDescent="0.3">
      <c r="B16" s="10"/>
      <c r="C16" s="2"/>
      <c r="D16" s="2"/>
      <c r="E16" s="2"/>
      <c r="F16" s="2"/>
      <c r="G16" s="2"/>
      <c r="H16" s="2"/>
      <c r="I16" s="2"/>
      <c r="J16" s="8"/>
    </row>
    <row r="17" spans="1:11" ht="15" customHeight="1" x14ac:dyDescent="0.25">
      <c r="B17" s="113" t="s">
        <v>53</v>
      </c>
      <c r="C17" s="113" t="s">
        <v>54</v>
      </c>
      <c r="D17" s="90"/>
      <c r="E17" s="90" t="s">
        <v>183</v>
      </c>
      <c r="F17" s="112" t="s">
        <v>57</v>
      </c>
      <c r="G17" s="112"/>
      <c r="H17" s="112"/>
      <c r="I17" s="112"/>
      <c r="J17" s="112"/>
      <c r="K17" s="112" t="s">
        <v>58</v>
      </c>
    </row>
    <row r="18" spans="1:11" ht="27" x14ac:dyDescent="0.25">
      <c r="B18" s="113"/>
      <c r="C18" s="113"/>
      <c r="D18" s="91"/>
      <c r="E18" s="91" t="s">
        <v>184</v>
      </c>
      <c r="F18" s="35" t="s">
        <v>241</v>
      </c>
      <c r="G18" s="35" t="s">
        <v>242</v>
      </c>
      <c r="H18" s="35" t="s">
        <v>1</v>
      </c>
      <c r="I18" s="35" t="s">
        <v>3</v>
      </c>
      <c r="J18" s="35" t="s">
        <v>243</v>
      </c>
      <c r="K18" s="112"/>
    </row>
    <row r="19" spans="1:11" ht="15" customHeight="1" x14ac:dyDescent="0.25">
      <c r="B19" s="23" t="s">
        <v>186</v>
      </c>
      <c r="C19" s="23" t="s">
        <v>187</v>
      </c>
      <c r="D19" s="23" t="s">
        <v>20</v>
      </c>
      <c r="E19" s="23" t="s">
        <v>166</v>
      </c>
      <c r="F19" s="23">
        <v>25544</v>
      </c>
      <c r="G19" s="93">
        <v>25544</v>
      </c>
      <c r="H19" s="23">
        <v>30000</v>
      </c>
      <c r="I19" s="23">
        <v>30000</v>
      </c>
      <c r="J19" s="23">
        <v>30000</v>
      </c>
      <c r="K19" s="23"/>
    </row>
    <row r="20" spans="1:11" x14ac:dyDescent="0.25">
      <c r="B20" s="23" t="s">
        <v>194</v>
      </c>
      <c r="C20" s="23" t="s">
        <v>122</v>
      </c>
      <c r="D20" s="23" t="s">
        <v>17</v>
      </c>
      <c r="E20" s="23"/>
      <c r="F20" s="23">
        <v>10200</v>
      </c>
      <c r="G20" s="23">
        <v>10200</v>
      </c>
      <c r="H20" s="23">
        <v>10200</v>
      </c>
      <c r="I20" s="23">
        <v>10200</v>
      </c>
      <c r="J20" s="23">
        <v>10200</v>
      </c>
      <c r="K20" s="23"/>
    </row>
    <row r="21" spans="1:11" x14ac:dyDescent="0.25"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x14ac:dyDescent="0.25"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17.25" x14ac:dyDescent="0.25">
      <c r="B23" s="2"/>
      <c r="C23" s="2"/>
      <c r="D23" s="2"/>
      <c r="E23" s="2"/>
      <c r="F23" s="2"/>
      <c r="G23" s="2"/>
      <c r="H23" s="2"/>
      <c r="I23" s="2"/>
      <c r="J23" s="2"/>
    </row>
    <row r="24" spans="1:11" ht="15.75" x14ac:dyDescent="0.25">
      <c r="A24" s="11" t="s">
        <v>24</v>
      </c>
      <c r="C24" s="12"/>
      <c r="D24" s="12"/>
      <c r="E24" s="12"/>
      <c r="F24" s="12"/>
      <c r="G24" s="12"/>
      <c r="H24" s="12"/>
      <c r="I24" s="12"/>
      <c r="J24" s="12"/>
    </row>
    <row r="25" spans="1:11" x14ac:dyDescent="0.25">
      <c r="A25" s="13"/>
      <c r="C25" s="14"/>
      <c r="D25" s="14"/>
      <c r="E25" s="14"/>
      <c r="F25" s="14"/>
      <c r="G25" s="14"/>
      <c r="H25" s="14"/>
      <c r="I25" s="14"/>
      <c r="J25" s="14"/>
    </row>
    <row r="26" spans="1:11" x14ac:dyDescent="0.25">
      <c r="A26" s="15" t="s">
        <v>25</v>
      </c>
      <c r="C26" s="16"/>
      <c r="D26" s="16"/>
      <c r="E26" s="12"/>
      <c r="F26" s="12"/>
      <c r="G26" s="12"/>
      <c r="H26" s="12"/>
      <c r="I26" s="12"/>
      <c r="J26" s="12"/>
    </row>
    <row r="27" spans="1:11" x14ac:dyDescent="0.25">
      <c r="B27" s="16"/>
      <c r="C27" s="16"/>
      <c r="D27" s="16"/>
      <c r="E27" s="12"/>
      <c r="F27" s="12"/>
      <c r="G27" s="12"/>
      <c r="H27" s="12"/>
      <c r="I27" s="12"/>
      <c r="J27" s="12"/>
    </row>
    <row r="28" spans="1:11" x14ac:dyDescent="0.25">
      <c r="B28" s="16"/>
      <c r="C28" s="16"/>
      <c r="D28" s="16"/>
      <c r="E28" s="12"/>
      <c r="F28" s="12"/>
      <c r="G28" s="12"/>
      <c r="H28" s="12"/>
      <c r="I28" s="12"/>
      <c r="J28" s="12"/>
    </row>
    <row r="29" spans="1:11" x14ac:dyDescent="0.25">
      <c r="B29" s="16"/>
      <c r="C29" s="16"/>
      <c r="D29" s="16"/>
      <c r="E29" s="12"/>
      <c r="F29" s="12"/>
      <c r="G29" s="12"/>
      <c r="H29" s="12"/>
      <c r="I29" s="12"/>
      <c r="J29" s="12"/>
    </row>
    <row r="30" spans="1:11" x14ac:dyDescent="0.25">
      <c r="B30" s="16"/>
      <c r="C30" s="16"/>
      <c r="D30" s="16"/>
      <c r="E30" s="12"/>
      <c r="F30" s="12"/>
      <c r="G30" s="12"/>
      <c r="H30" s="12"/>
      <c r="I30" s="12"/>
      <c r="J30" s="12"/>
    </row>
    <row r="31" spans="1:11" x14ac:dyDescent="0.25">
      <c r="A31" s="15" t="s">
        <v>26</v>
      </c>
      <c r="E31" s="12"/>
      <c r="F31" s="12"/>
      <c r="G31" s="12"/>
      <c r="H31" s="12"/>
      <c r="I31" s="12"/>
      <c r="J31" s="12"/>
    </row>
    <row r="32" spans="1:11" ht="62.25" customHeight="1" x14ac:dyDescent="0.25">
      <c r="B32" s="108"/>
      <c r="C32" s="109"/>
      <c r="D32" s="109"/>
      <c r="E32" s="110"/>
      <c r="F32" s="12"/>
      <c r="G32" s="12"/>
      <c r="H32" s="12"/>
      <c r="I32" s="12"/>
      <c r="J32" s="12"/>
    </row>
    <row r="33" spans="1:19" ht="17.25" x14ac:dyDescent="0.25">
      <c r="B33" s="2"/>
      <c r="C33" s="2"/>
      <c r="D33" s="2"/>
      <c r="E33" s="12"/>
      <c r="F33" s="12"/>
      <c r="G33" s="12"/>
      <c r="H33" s="12"/>
      <c r="I33" s="12"/>
      <c r="J33" s="12"/>
    </row>
    <row r="34" spans="1:19" x14ac:dyDescent="0.25">
      <c r="A34" s="6" t="s">
        <v>27</v>
      </c>
    </row>
    <row r="36" spans="1:19" ht="54.75" customHeight="1" x14ac:dyDescent="0.25">
      <c r="B36" s="111" t="s">
        <v>59</v>
      </c>
      <c r="C36" s="34" t="s">
        <v>60</v>
      </c>
      <c r="D36" s="34" t="s">
        <v>61</v>
      </c>
      <c r="E36" s="102" t="s">
        <v>62</v>
      </c>
      <c r="F36" s="102"/>
      <c r="G36" s="102"/>
      <c r="H36" s="102" t="s">
        <v>63</v>
      </c>
      <c r="I36" s="102"/>
      <c r="J36" s="102"/>
      <c r="K36" s="102" t="s">
        <v>64</v>
      </c>
      <c r="L36" s="102"/>
      <c r="M36" s="102"/>
      <c r="N36" s="102" t="s">
        <v>65</v>
      </c>
      <c r="O36" s="102"/>
      <c r="P36" s="102"/>
      <c r="Q36" s="107" t="s">
        <v>66</v>
      </c>
      <c r="R36" s="107"/>
      <c r="S36" s="107"/>
    </row>
    <row r="37" spans="1:19" ht="27" x14ac:dyDescent="0.25">
      <c r="B37" s="111"/>
      <c r="C37" s="34" t="s">
        <v>9</v>
      </c>
      <c r="D37" s="34" t="s">
        <v>0</v>
      </c>
      <c r="E37" s="32" t="s">
        <v>1</v>
      </c>
      <c r="F37" s="32" t="s">
        <v>3</v>
      </c>
      <c r="G37" s="32" t="s">
        <v>243</v>
      </c>
      <c r="H37" s="32" t="s">
        <v>1</v>
      </c>
      <c r="I37" s="32" t="s">
        <v>3</v>
      </c>
      <c r="J37" s="32" t="s">
        <v>243</v>
      </c>
      <c r="K37" s="32" t="s">
        <v>1</v>
      </c>
      <c r="L37" s="32" t="s">
        <v>3</v>
      </c>
      <c r="M37" s="32" t="s">
        <v>243</v>
      </c>
      <c r="N37" s="32" t="s">
        <v>1</v>
      </c>
      <c r="O37" s="32" t="s">
        <v>3</v>
      </c>
      <c r="P37" s="32" t="s">
        <v>243</v>
      </c>
      <c r="Q37" s="33" t="s">
        <v>1</v>
      </c>
      <c r="R37" s="33" t="s">
        <v>3</v>
      </c>
      <c r="S37" s="33" t="s">
        <v>243</v>
      </c>
    </row>
    <row r="38" spans="1:19" ht="40.5" x14ac:dyDescent="0.25">
      <c r="B38" s="24" t="s">
        <v>152</v>
      </c>
      <c r="C38" s="24">
        <v>260769.8</v>
      </c>
      <c r="D38" s="24">
        <v>260769.8</v>
      </c>
      <c r="E38" s="25"/>
      <c r="F38" s="25"/>
      <c r="G38" s="25"/>
      <c r="H38" s="25">
        <v>45230.200000000012</v>
      </c>
      <c r="I38" s="25">
        <v>45230.200000000012</v>
      </c>
      <c r="J38" s="25">
        <v>45230.200000000012</v>
      </c>
      <c r="K38" s="18">
        <f>C38+E38+H38</f>
        <v>306000</v>
      </c>
      <c r="L38" s="18">
        <f>C38+F38+I38</f>
        <v>306000</v>
      </c>
      <c r="M38" s="18">
        <f>C38+G38+J38</f>
        <v>306000</v>
      </c>
      <c r="N38" s="25"/>
      <c r="O38" s="25"/>
      <c r="P38" s="25"/>
      <c r="Q38" s="31">
        <f>K38+N38</f>
        <v>306000</v>
      </c>
      <c r="R38" s="31">
        <f>L38+O38</f>
        <v>306000</v>
      </c>
      <c r="S38" s="31">
        <f>M38+P38</f>
        <v>306000</v>
      </c>
    </row>
    <row r="39" spans="1:19" x14ac:dyDescent="0.25">
      <c r="B39" s="24"/>
      <c r="C39" s="24"/>
      <c r="D39" s="24"/>
      <c r="E39" s="25"/>
      <c r="F39" s="25"/>
      <c r="G39" s="25"/>
      <c r="H39" s="25"/>
      <c r="I39" s="25"/>
      <c r="J39" s="25"/>
      <c r="K39" s="18">
        <f t="shared" ref="K39:M41" si="0">C39+E39+H39</f>
        <v>0</v>
      </c>
      <c r="L39" s="18">
        <f t="shared" si="0"/>
        <v>0</v>
      </c>
      <c r="M39" s="18">
        <f t="shared" si="0"/>
        <v>0</v>
      </c>
      <c r="N39" s="25"/>
      <c r="O39" s="25"/>
      <c r="P39" s="25"/>
      <c r="Q39" s="31">
        <f t="shared" ref="Q39:S41" si="1">K39+N39</f>
        <v>0</v>
      </c>
      <c r="R39" s="31">
        <f t="shared" si="1"/>
        <v>0</v>
      </c>
      <c r="S39" s="31">
        <f t="shared" si="1"/>
        <v>0</v>
      </c>
    </row>
    <row r="40" spans="1:19" x14ac:dyDescent="0.25">
      <c r="B40" s="24"/>
      <c r="C40" s="24"/>
      <c r="D40" s="24"/>
      <c r="E40" s="25"/>
      <c r="F40" s="25"/>
      <c r="G40" s="25"/>
      <c r="H40" s="25"/>
      <c r="I40" s="25"/>
      <c r="J40" s="25"/>
      <c r="K40" s="18">
        <f t="shared" si="0"/>
        <v>0</v>
      </c>
      <c r="L40" s="18">
        <f t="shared" si="0"/>
        <v>0</v>
      </c>
      <c r="M40" s="18">
        <f t="shared" si="0"/>
        <v>0</v>
      </c>
      <c r="N40" s="25"/>
      <c r="O40" s="25"/>
      <c r="P40" s="25"/>
      <c r="Q40" s="31">
        <f t="shared" si="1"/>
        <v>0</v>
      </c>
      <c r="R40" s="31">
        <f t="shared" si="1"/>
        <v>0</v>
      </c>
      <c r="S40" s="31">
        <f t="shared" si="1"/>
        <v>0</v>
      </c>
    </row>
    <row r="41" spans="1:19" x14ac:dyDescent="0.25">
      <c r="B41" s="24"/>
      <c r="C41" s="24"/>
      <c r="D41" s="24"/>
      <c r="E41" s="25"/>
      <c r="F41" s="25"/>
      <c r="G41" s="25"/>
      <c r="H41" s="25"/>
      <c r="I41" s="25"/>
      <c r="J41" s="25"/>
      <c r="K41" s="18">
        <f t="shared" si="0"/>
        <v>0</v>
      </c>
      <c r="L41" s="18">
        <f t="shared" si="0"/>
        <v>0</v>
      </c>
      <c r="M41" s="18">
        <f t="shared" si="0"/>
        <v>0</v>
      </c>
      <c r="N41" s="25"/>
      <c r="O41" s="25"/>
      <c r="P41" s="25"/>
      <c r="Q41" s="31">
        <f t="shared" si="1"/>
        <v>0</v>
      </c>
      <c r="R41" s="31">
        <f t="shared" si="1"/>
        <v>0</v>
      </c>
      <c r="S41" s="31">
        <f t="shared" si="1"/>
        <v>0</v>
      </c>
    </row>
    <row r="42" spans="1:19" ht="28.5" x14ac:dyDescent="0.25">
      <c r="B42" s="17" t="s">
        <v>101</v>
      </c>
      <c r="C42" s="24">
        <v>260543</v>
      </c>
      <c r="D42" s="24">
        <v>260769.8</v>
      </c>
      <c r="E42" s="18">
        <f>SUM(E38:E41)</f>
        <v>0</v>
      </c>
      <c r="F42" s="18">
        <f t="shared" ref="F42:J42" si="2">SUM(F38:F41)</f>
        <v>0</v>
      </c>
      <c r="G42" s="18">
        <f t="shared" si="2"/>
        <v>0</v>
      </c>
      <c r="H42" s="18">
        <f t="shared" si="2"/>
        <v>45230.200000000012</v>
      </c>
      <c r="I42" s="18">
        <f t="shared" si="2"/>
        <v>45230.200000000012</v>
      </c>
      <c r="J42" s="18">
        <f t="shared" si="2"/>
        <v>45230.200000000012</v>
      </c>
      <c r="K42" s="18">
        <f>C42+E42+H42</f>
        <v>305773.2</v>
      </c>
      <c r="L42" s="18">
        <f>C42+F42+I42</f>
        <v>305773.2</v>
      </c>
      <c r="M42" s="18">
        <f>C42+G42+J42</f>
        <v>305773.2</v>
      </c>
      <c r="N42" s="3" t="s">
        <v>2</v>
      </c>
      <c r="O42" s="3" t="s">
        <v>2</v>
      </c>
      <c r="P42" s="3" t="s">
        <v>2</v>
      </c>
      <c r="Q42" s="31" t="s">
        <v>2</v>
      </c>
      <c r="R42" s="31" t="s">
        <v>2</v>
      </c>
      <c r="S42" s="31" t="s">
        <v>2</v>
      </c>
    </row>
    <row r="43" spans="1:19" ht="28.5" x14ac:dyDescent="0.25">
      <c r="B43" s="17" t="s">
        <v>102</v>
      </c>
      <c r="C43" s="24"/>
      <c r="D43" s="24"/>
      <c r="E43" s="18" t="s">
        <v>36</v>
      </c>
      <c r="F43" s="18" t="s">
        <v>36</v>
      </c>
      <c r="G43" s="18" t="s">
        <v>36</v>
      </c>
      <c r="H43" s="18" t="s">
        <v>36</v>
      </c>
      <c r="I43" s="18" t="s">
        <v>36</v>
      </c>
      <c r="J43" s="18" t="s">
        <v>36</v>
      </c>
      <c r="K43" s="18">
        <f>C43</f>
        <v>0</v>
      </c>
      <c r="L43" s="18">
        <f>C43</f>
        <v>0</v>
      </c>
      <c r="M43" s="18">
        <f>C43</f>
        <v>0</v>
      </c>
      <c r="N43" s="3" t="s">
        <v>2</v>
      </c>
      <c r="O43" s="3" t="s">
        <v>2</v>
      </c>
      <c r="P43" s="3" t="s">
        <v>2</v>
      </c>
      <c r="Q43" s="31" t="s">
        <v>2</v>
      </c>
      <c r="R43" s="31" t="s">
        <v>2</v>
      </c>
      <c r="S43" s="31" t="s">
        <v>2</v>
      </c>
    </row>
    <row r="44" spans="1:19" x14ac:dyDescent="0.25">
      <c r="B44" s="17" t="s">
        <v>103</v>
      </c>
      <c r="C44" s="18">
        <f>SUM(C38:C41)</f>
        <v>260769.8</v>
      </c>
      <c r="D44" s="18">
        <f>SUM(D38:D41)</f>
        <v>260769.8</v>
      </c>
      <c r="E44" s="18">
        <f>E42</f>
        <v>0</v>
      </c>
      <c r="F44" s="18">
        <f t="shared" ref="F44:J44" si="3">F42</f>
        <v>0</v>
      </c>
      <c r="G44" s="18">
        <f t="shared" si="3"/>
        <v>0</v>
      </c>
      <c r="H44" s="18">
        <f t="shared" si="3"/>
        <v>45230.200000000012</v>
      </c>
      <c r="I44" s="18">
        <f t="shared" si="3"/>
        <v>45230.200000000012</v>
      </c>
      <c r="J44" s="18">
        <f t="shared" si="3"/>
        <v>45230.200000000012</v>
      </c>
      <c r="K44" s="3">
        <f>K42+K43</f>
        <v>305773.2</v>
      </c>
      <c r="L44" s="3">
        <f t="shared" ref="L44:M44" si="4">L42+L43</f>
        <v>305773.2</v>
      </c>
      <c r="M44" s="3">
        <f t="shared" si="4"/>
        <v>305773.2</v>
      </c>
      <c r="N44" s="3">
        <f>SUM(N38:N41)</f>
        <v>0</v>
      </c>
      <c r="O44" s="3">
        <f t="shared" ref="O44:P44" si="5">SUM(O38:O41)</f>
        <v>0</v>
      </c>
      <c r="P44" s="3">
        <f t="shared" si="5"/>
        <v>0</v>
      </c>
      <c r="Q44" s="31">
        <f>K44+N44</f>
        <v>305773.2</v>
      </c>
      <c r="R44" s="31">
        <f>L44+O44</f>
        <v>305773.2</v>
      </c>
      <c r="S44" s="31">
        <f>M44+P44</f>
        <v>305773.2</v>
      </c>
    </row>
  </sheetData>
  <mergeCells count="11">
    <mergeCell ref="K17:K18"/>
    <mergeCell ref="B17:B18"/>
    <mergeCell ref="C17:C18"/>
    <mergeCell ref="F17:J17"/>
    <mergeCell ref="Q36:S36"/>
    <mergeCell ref="B32:E32"/>
    <mergeCell ref="B36:B37"/>
    <mergeCell ref="E36:G36"/>
    <mergeCell ref="H36:J36"/>
    <mergeCell ref="K36:M36"/>
    <mergeCell ref="N36:P36"/>
  </mergeCells>
  <dataValidations count="4">
    <dataValidation type="whole" operator="lessThan" allowBlank="1" showInputMessage="1" showErrorMessage="1" sqref="N38:P41">
      <formula1>0</formula1>
    </dataValidation>
    <dataValidation type="list" allowBlank="1" showInputMessage="1" showErrorMessage="1" sqref="B13">
      <formula1>$U$2:$U$4</formula1>
    </dataValidation>
    <dataValidation type="list" allowBlank="1" showInputMessage="1" showErrorMessage="1" sqref="D19:D22">
      <formula1>$V$2:$V$3</formula1>
    </dataValidation>
    <dataValidation showInputMessage="1" showErrorMessage="1" sqref="E19:E22"/>
  </dataValidations>
  <hyperlinks>
    <hyperlink ref="C12" location="_ftn1" display="_ftn1"/>
    <hyperlink ref="D12" location="_ftn2" display="_ftn2"/>
    <hyperlink ref="E12" location="_ftn3" display="_ftn3"/>
  </hyperlinks>
  <printOptions horizontalCentered="1"/>
  <pageMargins left="0.2" right="0.2" top="0.5" bottom="0.5" header="0.3" footer="0.3"/>
  <pageSetup paperSize="9" scale="8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</xdr:col>
                    <xdr:colOff>85725</xdr:colOff>
                    <xdr:row>28</xdr:row>
                    <xdr:rowOff>0</xdr:rowOff>
                  </from>
                  <to>
                    <xdr:col>2</xdr:col>
                    <xdr:colOff>1171575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</xdr:col>
                    <xdr:colOff>85725</xdr:colOff>
                    <xdr:row>25</xdr:row>
                    <xdr:rowOff>171450</xdr:rowOff>
                  </from>
                  <to>
                    <xdr:col>3</xdr:col>
                    <xdr:colOff>266700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1</xdr:col>
                    <xdr:colOff>85725</xdr:colOff>
                    <xdr:row>27</xdr:row>
                    <xdr:rowOff>28575</xdr:rowOff>
                  </from>
                  <to>
                    <xdr:col>3</xdr:col>
                    <xdr:colOff>266700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1</xdr:col>
                    <xdr:colOff>95250</xdr:colOff>
                    <xdr:row>29</xdr:row>
                    <xdr:rowOff>9525</xdr:rowOff>
                  </from>
                  <to>
                    <xdr:col>2</xdr:col>
                    <xdr:colOff>571500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4"/>
  <sheetViews>
    <sheetView topLeftCell="A16" zoomScaleNormal="100" workbookViewId="0">
      <selection activeCell="N39" sqref="N39"/>
    </sheetView>
  </sheetViews>
  <sheetFormatPr defaultRowHeight="15" x14ac:dyDescent="0.25"/>
  <cols>
    <col min="1" max="1" width="6" customWidth="1"/>
    <col min="2" max="2" width="23.140625" customWidth="1"/>
    <col min="3" max="3" width="24.85546875" customWidth="1"/>
    <col min="4" max="4" width="28.7109375" customWidth="1"/>
    <col min="5" max="5" width="38" customWidth="1"/>
    <col min="6" max="6" width="24.5703125" customWidth="1"/>
    <col min="7" max="7" width="22.5703125" customWidth="1"/>
    <col min="8" max="9" width="10.42578125" customWidth="1"/>
    <col min="10" max="10" width="15.28515625" customWidth="1"/>
    <col min="11" max="11" width="18.28515625" bestFit="1" customWidth="1"/>
    <col min="12" max="12" width="9.28515625" customWidth="1"/>
    <col min="13" max="13" width="9.7109375" customWidth="1"/>
    <col min="14" max="14" width="9.5703125" customWidth="1"/>
    <col min="15" max="15" width="8.140625" customWidth="1"/>
    <col min="16" max="16" width="8" customWidth="1"/>
    <col min="21" max="23" width="0" hidden="1" customWidth="1"/>
  </cols>
  <sheetData>
    <row r="1" spans="1:23" ht="15.75" x14ac:dyDescent="0.25">
      <c r="A1" s="1" t="s">
        <v>35</v>
      </c>
      <c r="C1" s="1"/>
      <c r="D1" s="1"/>
      <c r="E1" s="1"/>
      <c r="F1" s="1"/>
      <c r="G1" s="1"/>
      <c r="H1" s="1"/>
      <c r="I1" s="1"/>
      <c r="J1" s="1"/>
      <c r="U1" s="4" t="s">
        <v>13</v>
      </c>
      <c r="V1" s="4" t="s">
        <v>14</v>
      </c>
      <c r="W1" s="4" t="s">
        <v>15</v>
      </c>
    </row>
    <row r="2" spans="1:23" x14ac:dyDescent="0.25">
      <c r="A2" s="5"/>
      <c r="C2" s="5"/>
      <c r="D2" s="5"/>
      <c r="E2" s="5"/>
      <c r="F2" s="5"/>
      <c r="G2" s="5"/>
      <c r="H2" s="5"/>
      <c r="I2" s="5"/>
      <c r="J2" s="5"/>
      <c r="U2" s="4" t="s">
        <v>16</v>
      </c>
      <c r="V2" s="4" t="s">
        <v>17</v>
      </c>
      <c r="W2" s="4"/>
    </row>
    <row r="3" spans="1:23" ht="15.75" customHeight="1" x14ac:dyDescent="0.25">
      <c r="A3" s="6" t="s">
        <v>18</v>
      </c>
      <c r="C3" s="7"/>
      <c r="D3" s="7"/>
      <c r="E3" s="7"/>
      <c r="F3" s="7"/>
      <c r="G3" s="5"/>
      <c r="H3" s="5"/>
      <c r="I3" s="5"/>
      <c r="J3" s="5"/>
      <c r="U3" s="4" t="s">
        <v>19</v>
      </c>
      <c r="V3" s="4" t="s">
        <v>20</v>
      </c>
      <c r="W3" s="4"/>
    </row>
    <row r="4" spans="1:23" ht="15.75" customHeight="1" x14ac:dyDescent="0.3">
      <c r="B4" s="8"/>
      <c r="C4" s="8"/>
      <c r="D4" s="8"/>
      <c r="E4" s="8"/>
      <c r="F4" s="8"/>
      <c r="G4" s="2"/>
      <c r="H4" s="2"/>
      <c r="I4" s="2"/>
      <c r="J4" s="2"/>
      <c r="U4" s="4" t="s">
        <v>21</v>
      </c>
      <c r="V4" s="4"/>
    </row>
    <row r="5" spans="1:23" ht="18.75" customHeight="1" x14ac:dyDescent="0.25">
      <c r="B5" s="30" t="s">
        <v>43</v>
      </c>
      <c r="C5" s="22">
        <v>1123</v>
      </c>
      <c r="E5" s="30" t="s">
        <v>47</v>
      </c>
      <c r="F5" s="22"/>
      <c r="H5" s="2"/>
      <c r="I5" s="2"/>
      <c r="J5" s="2"/>
    </row>
    <row r="6" spans="1:23" ht="19.5" customHeight="1" x14ac:dyDescent="0.25">
      <c r="B6" s="30" t="s">
        <v>44</v>
      </c>
      <c r="C6" s="22" t="s">
        <v>174</v>
      </c>
      <c r="E6" s="30" t="s">
        <v>48</v>
      </c>
      <c r="F6" s="22" t="s">
        <v>124</v>
      </c>
      <c r="H6" s="2"/>
      <c r="I6" s="2"/>
      <c r="J6" s="2"/>
    </row>
    <row r="7" spans="1:23" ht="18" customHeight="1" x14ac:dyDescent="0.25">
      <c r="B7" s="30" t="s">
        <v>45</v>
      </c>
      <c r="C7" s="22">
        <v>11003</v>
      </c>
      <c r="H7" s="2"/>
      <c r="I7" s="2"/>
      <c r="J7" s="2"/>
    </row>
    <row r="8" spans="1:23" ht="18" customHeight="1" x14ac:dyDescent="0.25">
      <c r="B8" s="30" t="s">
        <v>46</v>
      </c>
      <c r="C8" s="22" t="s">
        <v>188</v>
      </c>
      <c r="H8" s="2"/>
      <c r="I8" s="2"/>
      <c r="J8" s="2"/>
    </row>
    <row r="9" spans="1:23" ht="17.25" x14ac:dyDescent="0.25">
      <c r="B9" s="5"/>
      <c r="C9" s="5"/>
      <c r="D9" s="5"/>
      <c r="E9" s="5"/>
      <c r="F9" s="2"/>
      <c r="G9" s="2"/>
      <c r="H9" s="2"/>
      <c r="I9" s="2"/>
      <c r="J9" s="2"/>
    </row>
    <row r="10" spans="1:23" ht="15.75" customHeight="1" x14ac:dyDescent="0.25">
      <c r="A10" s="6" t="s">
        <v>22</v>
      </c>
      <c r="C10" s="2"/>
      <c r="D10" s="2"/>
      <c r="E10" s="2"/>
      <c r="F10" s="2"/>
      <c r="G10" s="2"/>
      <c r="H10" s="2"/>
      <c r="I10" s="2"/>
      <c r="J10" s="2"/>
    </row>
    <row r="11" spans="1:23" ht="17.25" x14ac:dyDescent="0.25">
      <c r="B11" s="2"/>
      <c r="C11" s="2"/>
      <c r="D11" s="2"/>
      <c r="E11" s="2"/>
      <c r="F11" s="2"/>
      <c r="G11" s="2"/>
      <c r="H11" s="2"/>
      <c r="I11" s="2"/>
      <c r="J11" s="2"/>
    </row>
    <row r="12" spans="1:23" ht="69" x14ac:dyDescent="0.25">
      <c r="B12" s="9" t="s">
        <v>49</v>
      </c>
      <c r="C12" s="36" t="s">
        <v>50</v>
      </c>
      <c r="D12" s="36" t="s">
        <v>51</v>
      </c>
      <c r="E12" s="36" t="s">
        <v>52</v>
      </c>
      <c r="F12" s="2"/>
      <c r="G12" s="2"/>
      <c r="H12" s="2"/>
      <c r="I12" s="2"/>
      <c r="J12" s="2"/>
    </row>
    <row r="13" spans="1:23" ht="94.5" x14ac:dyDescent="0.3">
      <c r="B13" s="23" t="s">
        <v>16</v>
      </c>
      <c r="C13" s="78" t="s">
        <v>189</v>
      </c>
      <c r="D13" s="78" t="s">
        <v>190</v>
      </c>
      <c r="E13" s="78" t="s">
        <v>191</v>
      </c>
      <c r="F13" s="8"/>
      <c r="G13" s="2"/>
      <c r="H13" s="2"/>
      <c r="I13" s="2"/>
      <c r="J13" s="8"/>
    </row>
    <row r="14" spans="1:23" ht="17.25" x14ac:dyDescent="0.3">
      <c r="B14" s="10"/>
      <c r="C14" s="10"/>
      <c r="D14" s="10"/>
      <c r="E14" s="10"/>
      <c r="F14" s="2"/>
      <c r="G14" s="2"/>
      <c r="H14" s="2"/>
      <c r="I14" s="2"/>
      <c r="J14" s="8"/>
    </row>
    <row r="15" spans="1:23" ht="17.25" x14ac:dyDescent="0.3">
      <c r="A15" s="6" t="s">
        <v>23</v>
      </c>
      <c r="C15" s="2"/>
      <c r="D15" s="2"/>
      <c r="E15" s="2"/>
      <c r="F15" s="2"/>
      <c r="G15" s="2"/>
      <c r="H15" s="2"/>
      <c r="I15" s="2"/>
      <c r="J15" s="8"/>
    </row>
    <row r="16" spans="1:23" ht="17.25" x14ac:dyDescent="0.3">
      <c r="B16" s="10"/>
      <c r="C16" s="2"/>
      <c r="D16" s="2"/>
      <c r="E16" s="2"/>
      <c r="F16" s="2"/>
      <c r="G16" s="2"/>
      <c r="H16" s="2"/>
      <c r="I16" s="2"/>
      <c r="J16" s="8"/>
    </row>
    <row r="17" spans="1:11" ht="15" customHeight="1" x14ac:dyDescent="0.25">
      <c r="B17" s="113" t="s">
        <v>53</v>
      </c>
      <c r="C17" s="113" t="s">
        <v>54</v>
      </c>
      <c r="D17" s="113" t="s">
        <v>55</v>
      </c>
      <c r="E17" s="113" t="s">
        <v>56</v>
      </c>
      <c r="F17" s="112" t="s">
        <v>57</v>
      </c>
      <c r="G17" s="112"/>
      <c r="H17" s="112"/>
      <c r="I17" s="112"/>
      <c r="J17" s="112"/>
      <c r="K17" s="112" t="s">
        <v>58</v>
      </c>
    </row>
    <row r="18" spans="1:11" ht="27" x14ac:dyDescent="0.25">
      <c r="B18" s="113"/>
      <c r="C18" s="113"/>
      <c r="D18" s="113"/>
      <c r="E18" s="113"/>
      <c r="F18" s="47" t="s">
        <v>241</v>
      </c>
      <c r="G18" s="47" t="s">
        <v>242</v>
      </c>
      <c r="H18" s="47" t="s">
        <v>1</v>
      </c>
      <c r="I18" s="47" t="s">
        <v>3</v>
      </c>
      <c r="J18" s="47" t="s">
        <v>243</v>
      </c>
      <c r="K18" s="112"/>
    </row>
    <row r="19" spans="1:11" ht="49.5" customHeight="1" x14ac:dyDescent="0.25">
      <c r="B19" s="80" t="s">
        <v>258</v>
      </c>
      <c r="C19" s="23"/>
      <c r="D19" s="23"/>
      <c r="E19" s="23"/>
      <c r="F19" s="23">
        <v>607099.5</v>
      </c>
      <c r="G19" s="23">
        <v>599474.4</v>
      </c>
      <c r="H19" s="23">
        <v>1078147.8999999999</v>
      </c>
      <c r="I19" s="23">
        <v>755306.3</v>
      </c>
      <c r="J19" s="23">
        <v>755306.3</v>
      </c>
      <c r="K19" s="23"/>
    </row>
    <row r="20" spans="1:11" x14ac:dyDescent="0.25"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x14ac:dyDescent="0.25"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x14ac:dyDescent="0.25"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17.25" x14ac:dyDescent="0.25">
      <c r="B23" s="2"/>
      <c r="C23" s="2"/>
      <c r="D23" s="2"/>
      <c r="E23" s="2"/>
      <c r="F23" s="2"/>
      <c r="G23" s="2"/>
      <c r="H23" s="2"/>
      <c r="I23" s="2"/>
      <c r="J23" s="2"/>
    </row>
    <row r="24" spans="1:11" ht="15.75" x14ac:dyDescent="0.25">
      <c r="A24" s="11" t="s">
        <v>24</v>
      </c>
      <c r="C24" s="12"/>
      <c r="D24" s="12"/>
      <c r="E24" s="12"/>
      <c r="F24" s="12"/>
      <c r="G24" s="12"/>
      <c r="H24" s="12"/>
      <c r="I24" s="12"/>
      <c r="J24" s="12"/>
    </row>
    <row r="25" spans="1:11" x14ac:dyDescent="0.25">
      <c r="A25" s="13"/>
      <c r="C25" s="14"/>
      <c r="D25" s="14"/>
      <c r="E25" s="14"/>
      <c r="F25" s="14"/>
      <c r="G25" s="14"/>
      <c r="H25" s="14"/>
      <c r="I25" s="14"/>
      <c r="J25" s="14"/>
    </row>
    <row r="26" spans="1:11" x14ac:dyDescent="0.25">
      <c r="A26" s="15" t="s">
        <v>25</v>
      </c>
      <c r="C26" s="16"/>
      <c r="D26" s="16"/>
      <c r="E26" s="12"/>
      <c r="F26" s="12"/>
      <c r="G26" s="12"/>
      <c r="H26" s="12"/>
      <c r="I26" s="12"/>
      <c r="J26" s="12"/>
    </row>
    <row r="27" spans="1:11" x14ac:dyDescent="0.25">
      <c r="B27" s="16"/>
      <c r="C27" s="16"/>
      <c r="D27" s="16"/>
      <c r="E27" s="12"/>
      <c r="F27" s="12"/>
      <c r="G27" s="12"/>
      <c r="H27" s="12"/>
      <c r="I27" s="12"/>
      <c r="J27" s="12"/>
    </row>
    <row r="28" spans="1:11" x14ac:dyDescent="0.25">
      <c r="B28" s="16"/>
      <c r="C28" s="16"/>
      <c r="D28" s="16"/>
      <c r="E28" s="12"/>
      <c r="F28" s="12"/>
      <c r="G28" s="12"/>
      <c r="H28" s="12"/>
      <c r="I28" s="12"/>
      <c r="J28" s="12"/>
    </row>
    <row r="29" spans="1:11" x14ac:dyDescent="0.25">
      <c r="B29" s="16"/>
      <c r="C29" s="16"/>
      <c r="D29" s="16"/>
      <c r="E29" s="12"/>
      <c r="F29" s="12"/>
      <c r="G29" s="12"/>
      <c r="H29" s="12"/>
      <c r="I29" s="12"/>
      <c r="J29" s="12"/>
    </row>
    <row r="30" spans="1:11" x14ac:dyDescent="0.25">
      <c r="B30" s="16"/>
      <c r="C30" s="16"/>
      <c r="D30" s="16"/>
      <c r="E30" s="12"/>
      <c r="F30" s="12"/>
      <c r="G30" s="12"/>
      <c r="H30" s="12"/>
      <c r="I30" s="12"/>
      <c r="J30" s="12"/>
    </row>
    <row r="31" spans="1:11" x14ac:dyDescent="0.25">
      <c r="A31" s="15" t="s">
        <v>26</v>
      </c>
      <c r="E31" s="12"/>
      <c r="F31" s="12"/>
      <c r="G31" s="12"/>
      <c r="H31" s="12"/>
      <c r="I31" s="12"/>
      <c r="J31" s="12"/>
    </row>
    <row r="32" spans="1:11" ht="62.25" customHeight="1" x14ac:dyDescent="0.25">
      <c r="B32" s="108"/>
      <c r="C32" s="109"/>
      <c r="D32" s="109"/>
      <c r="E32" s="110"/>
      <c r="F32" s="12"/>
      <c r="G32" s="12"/>
      <c r="H32" s="12"/>
      <c r="I32" s="12"/>
      <c r="J32" s="12"/>
    </row>
    <row r="33" spans="1:19" ht="17.25" x14ac:dyDescent="0.25">
      <c r="B33" s="2"/>
      <c r="C33" s="2"/>
      <c r="D33" s="2"/>
      <c r="E33" s="12"/>
      <c r="F33" s="12"/>
      <c r="G33" s="12"/>
      <c r="H33" s="12"/>
      <c r="I33" s="12"/>
      <c r="J33" s="12"/>
    </row>
    <row r="34" spans="1:19" x14ac:dyDescent="0.25">
      <c r="A34" s="6" t="s">
        <v>27</v>
      </c>
    </row>
    <row r="36" spans="1:19" ht="54.75" customHeight="1" x14ac:dyDescent="0.25">
      <c r="B36" s="111" t="s">
        <v>59</v>
      </c>
      <c r="C36" s="46" t="s">
        <v>60</v>
      </c>
      <c r="D36" s="46" t="s">
        <v>61</v>
      </c>
      <c r="E36" s="102" t="s">
        <v>62</v>
      </c>
      <c r="F36" s="102"/>
      <c r="G36" s="102"/>
      <c r="H36" s="102" t="s">
        <v>63</v>
      </c>
      <c r="I36" s="102"/>
      <c r="J36" s="102"/>
      <c r="K36" s="102" t="s">
        <v>64</v>
      </c>
      <c r="L36" s="102"/>
      <c r="M36" s="102"/>
      <c r="N36" s="102" t="s">
        <v>65</v>
      </c>
      <c r="O36" s="102"/>
      <c r="P36" s="102"/>
      <c r="Q36" s="107" t="s">
        <v>66</v>
      </c>
      <c r="R36" s="107"/>
      <c r="S36" s="107"/>
    </row>
    <row r="37" spans="1:19" x14ac:dyDescent="0.25">
      <c r="B37" s="111"/>
      <c r="C37" s="46" t="s">
        <v>9</v>
      </c>
      <c r="D37" s="46" t="s">
        <v>0</v>
      </c>
      <c r="E37" s="44" t="s">
        <v>1</v>
      </c>
      <c r="F37" s="44" t="s">
        <v>3</v>
      </c>
      <c r="G37" s="44" t="s">
        <v>243</v>
      </c>
      <c r="H37" s="44" t="s">
        <v>1</v>
      </c>
      <c r="I37" s="44" t="s">
        <v>3</v>
      </c>
      <c r="J37" s="44" t="s">
        <v>243</v>
      </c>
      <c r="K37" s="44" t="s">
        <v>1</v>
      </c>
      <c r="L37" s="44" t="s">
        <v>3</v>
      </c>
      <c r="M37" s="44" t="s">
        <v>243</v>
      </c>
      <c r="N37" s="44" t="s">
        <v>1</v>
      </c>
      <c r="O37" s="44" t="s">
        <v>3</v>
      </c>
      <c r="P37" s="44" t="s">
        <v>243</v>
      </c>
      <c r="Q37" s="45" t="s">
        <v>1</v>
      </c>
      <c r="R37" s="45" t="s">
        <v>3</v>
      </c>
      <c r="S37" s="45" t="s">
        <v>243</v>
      </c>
    </row>
    <row r="38" spans="1:19" ht="54" x14ac:dyDescent="0.25">
      <c r="B38" s="24" t="s">
        <v>152</v>
      </c>
      <c r="C38" s="24">
        <v>607099.5</v>
      </c>
      <c r="D38" s="94">
        <v>599474.4</v>
      </c>
      <c r="E38" s="25">
        <v>202013.69999999995</v>
      </c>
      <c r="F38" s="25">
        <v>148206.80000000005</v>
      </c>
      <c r="G38" s="25">
        <v>148206.80000000005</v>
      </c>
      <c r="H38" s="25"/>
      <c r="I38" s="25"/>
      <c r="J38" s="25"/>
      <c r="K38" s="44">
        <f>C38+E38+H38</f>
        <v>809113.2</v>
      </c>
      <c r="L38" s="44">
        <f>C38+F38+I38</f>
        <v>755306.3</v>
      </c>
      <c r="M38" s="44">
        <f>C38+G38+J38</f>
        <v>755306.3</v>
      </c>
      <c r="N38" s="25"/>
      <c r="O38" s="25"/>
      <c r="P38" s="25"/>
      <c r="Q38" s="45">
        <f>K38+N38</f>
        <v>809113.2</v>
      </c>
      <c r="R38" s="45">
        <f>L38+O38</f>
        <v>755306.3</v>
      </c>
      <c r="S38" s="45">
        <f>M38+P38</f>
        <v>755306.3</v>
      </c>
    </row>
    <row r="39" spans="1:19" ht="54" x14ac:dyDescent="0.25">
      <c r="B39" s="24" t="s">
        <v>152</v>
      </c>
      <c r="C39" s="24">
        <v>0</v>
      </c>
      <c r="D39" s="24">
        <v>0</v>
      </c>
      <c r="E39" s="25">
        <v>269034.7</v>
      </c>
      <c r="F39" s="25">
        <v>0</v>
      </c>
      <c r="G39" s="25">
        <v>0</v>
      </c>
      <c r="H39" s="25"/>
      <c r="I39" s="25"/>
      <c r="J39" s="25"/>
      <c r="K39" s="44">
        <f t="shared" ref="K39:M41" si="0">C39+E39+H39</f>
        <v>269034.7</v>
      </c>
      <c r="L39" s="44">
        <f t="shared" si="0"/>
        <v>0</v>
      </c>
      <c r="M39" s="44">
        <v>0</v>
      </c>
      <c r="N39" s="25"/>
      <c r="O39" s="25"/>
      <c r="P39" s="25"/>
      <c r="Q39" s="45">
        <f t="shared" ref="Q39:S41" si="1">K39+N39</f>
        <v>269034.7</v>
      </c>
      <c r="R39" s="45">
        <f t="shared" si="1"/>
        <v>0</v>
      </c>
      <c r="S39" s="45">
        <f t="shared" si="1"/>
        <v>0</v>
      </c>
    </row>
    <row r="40" spans="1:19" x14ac:dyDescent="0.25">
      <c r="B40" s="24"/>
      <c r="C40" s="24"/>
      <c r="D40" s="24"/>
      <c r="E40" s="25"/>
      <c r="F40" s="25"/>
      <c r="G40" s="25"/>
      <c r="H40" s="25"/>
      <c r="I40" s="25"/>
      <c r="J40" s="25"/>
      <c r="K40" s="44">
        <f t="shared" si="0"/>
        <v>0</v>
      </c>
      <c r="L40" s="44">
        <f t="shared" si="0"/>
        <v>0</v>
      </c>
      <c r="M40" s="44">
        <f t="shared" si="0"/>
        <v>0</v>
      </c>
      <c r="N40" s="25"/>
      <c r="O40" s="25"/>
      <c r="P40" s="25"/>
      <c r="Q40" s="45">
        <f t="shared" si="1"/>
        <v>0</v>
      </c>
      <c r="R40" s="45">
        <f t="shared" si="1"/>
        <v>0</v>
      </c>
      <c r="S40" s="45">
        <f t="shared" si="1"/>
        <v>0</v>
      </c>
    </row>
    <row r="41" spans="1:19" x14ac:dyDescent="0.25">
      <c r="B41" s="24"/>
      <c r="C41" s="24"/>
      <c r="D41" s="24"/>
      <c r="E41" s="25"/>
      <c r="F41" s="25"/>
      <c r="G41" s="25"/>
      <c r="H41" s="25"/>
      <c r="I41" s="25"/>
      <c r="J41" s="25"/>
      <c r="K41" s="44">
        <f t="shared" si="0"/>
        <v>0</v>
      </c>
      <c r="L41" s="44">
        <f t="shared" si="0"/>
        <v>0</v>
      </c>
      <c r="M41" s="44">
        <f t="shared" si="0"/>
        <v>0</v>
      </c>
      <c r="N41" s="25"/>
      <c r="O41" s="25"/>
      <c r="P41" s="25"/>
      <c r="Q41" s="45">
        <f t="shared" si="1"/>
        <v>0</v>
      </c>
      <c r="R41" s="45">
        <f t="shared" si="1"/>
        <v>0</v>
      </c>
      <c r="S41" s="45">
        <f t="shared" si="1"/>
        <v>0</v>
      </c>
    </row>
    <row r="42" spans="1:19" ht="42" x14ac:dyDescent="0.25">
      <c r="B42" s="17" t="s">
        <v>101</v>
      </c>
      <c r="C42" s="24">
        <v>607099.5</v>
      </c>
      <c r="D42" s="24">
        <v>599474.4</v>
      </c>
      <c r="E42" s="44">
        <f>SUM(E38:E41)</f>
        <v>471048.39999999997</v>
      </c>
      <c r="F42" s="44">
        <f t="shared" ref="F42:J42" si="2">SUM(F38:F41)</f>
        <v>148206.80000000005</v>
      </c>
      <c r="G42" s="44">
        <f t="shared" si="2"/>
        <v>148206.80000000005</v>
      </c>
      <c r="H42" s="44">
        <f t="shared" si="2"/>
        <v>0</v>
      </c>
      <c r="I42" s="44">
        <f t="shared" si="2"/>
        <v>0</v>
      </c>
      <c r="J42" s="44">
        <f t="shared" si="2"/>
        <v>0</v>
      </c>
      <c r="K42" s="44">
        <f>C42+E42+H42</f>
        <v>1078147.8999999999</v>
      </c>
      <c r="L42" s="44">
        <f>C42+F42+I42</f>
        <v>755306.3</v>
      </c>
      <c r="M42" s="44">
        <f>C42+G42+J42</f>
        <v>755306.3</v>
      </c>
      <c r="N42" s="46" t="s">
        <v>2</v>
      </c>
      <c r="O42" s="46" t="s">
        <v>2</v>
      </c>
      <c r="P42" s="46" t="s">
        <v>2</v>
      </c>
      <c r="Q42" s="45" t="s">
        <v>2</v>
      </c>
      <c r="R42" s="45" t="s">
        <v>2</v>
      </c>
      <c r="S42" s="45" t="s">
        <v>2</v>
      </c>
    </row>
    <row r="43" spans="1:19" ht="42" x14ac:dyDescent="0.25">
      <c r="B43" s="17" t="s">
        <v>102</v>
      </c>
      <c r="C43" s="24"/>
      <c r="D43" s="24"/>
      <c r="E43" s="44" t="s">
        <v>36</v>
      </c>
      <c r="F43" s="44" t="s">
        <v>36</v>
      </c>
      <c r="G43" s="44" t="s">
        <v>36</v>
      </c>
      <c r="H43" s="44" t="s">
        <v>36</v>
      </c>
      <c r="I43" s="44" t="s">
        <v>36</v>
      </c>
      <c r="J43" s="44" t="s">
        <v>36</v>
      </c>
      <c r="K43" s="44">
        <f>C43</f>
        <v>0</v>
      </c>
      <c r="L43" s="44">
        <f>C43</f>
        <v>0</v>
      </c>
      <c r="M43" s="44">
        <f>C43</f>
        <v>0</v>
      </c>
      <c r="N43" s="46" t="s">
        <v>2</v>
      </c>
      <c r="O43" s="46" t="s">
        <v>2</v>
      </c>
      <c r="P43" s="46" t="s">
        <v>2</v>
      </c>
      <c r="Q43" s="45" t="s">
        <v>2</v>
      </c>
      <c r="R43" s="45" t="s">
        <v>2</v>
      </c>
      <c r="S43" s="45" t="s">
        <v>2</v>
      </c>
    </row>
    <row r="44" spans="1:19" x14ac:dyDescent="0.25">
      <c r="B44" s="17" t="s">
        <v>103</v>
      </c>
      <c r="C44" s="44">
        <f>SUM(C38:C41)</f>
        <v>607099.5</v>
      </c>
      <c r="D44" s="44">
        <f>SUM(D38:D41)</f>
        <v>599474.4</v>
      </c>
      <c r="E44" s="44">
        <f>E42</f>
        <v>471048.39999999997</v>
      </c>
      <c r="F44" s="44">
        <f t="shared" ref="F44:J44" si="3">F42</f>
        <v>148206.80000000005</v>
      </c>
      <c r="G44" s="44">
        <f t="shared" si="3"/>
        <v>148206.80000000005</v>
      </c>
      <c r="H44" s="44">
        <f t="shared" si="3"/>
        <v>0</v>
      </c>
      <c r="I44" s="44">
        <f t="shared" si="3"/>
        <v>0</v>
      </c>
      <c r="J44" s="44">
        <f t="shared" si="3"/>
        <v>0</v>
      </c>
      <c r="K44" s="46">
        <f>K42+K43</f>
        <v>1078147.8999999999</v>
      </c>
      <c r="L44" s="46">
        <f t="shared" ref="L44:M44" si="4">L42+L43</f>
        <v>755306.3</v>
      </c>
      <c r="M44" s="46">
        <f t="shared" si="4"/>
        <v>755306.3</v>
      </c>
      <c r="N44" s="46">
        <f>SUM(N38:N41)</f>
        <v>0</v>
      </c>
      <c r="O44" s="46">
        <f t="shared" ref="O44:P44" si="5">SUM(O38:O41)</f>
        <v>0</v>
      </c>
      <c r="P44" s="46">
        <f t="shared" si="5"/>
        <v>0</v>
      </c>
      <c r="Q44" s="45">
        <f>K44+N44</f>
        <v>1078147.8999999999</v>
      </c>
      <c r="R44" s="45">
        <f>L44+O44</f>
        <v>755306.3</v>
      </c>
      <c r="S44" s="45">
        <f>M44+P44</f>
        <v>755306.3</v>
      </c>
    </row>
  </sheetData>
  <mergeCells count="13">
    <mergeCell ref="K17:K18"/>
    <mergeCell ref="B17:B18"/>
    <mergeCell ref="C17:C18"/>
    <mergeCell ref="D17:D18"/>
    <mergeCell ref="E17:E18"/>
    <mergeCell ref="F17:J17"/>
    <mergeCell ref="Q36:S36"/>
    <mergeCell ref="B32:E32"/>
    <mergeCell ref="B36:B37"/>
    <mergeCell ref="E36:G36"/>
    <mergeCell ref="H36:J36"/>
    <mergeCell ref="K36:M36"/>
    <mergeCell ref="N36:P36"/>
  </mergeCells>
  <dataValidations count="4">
    <dataValidation showInputMessage="1" showErrorMessage="1" sqref="E19:E22"/>
    <dataValidation type="list" allowBlank="1" showInputMessage="1" showErrorMessage="1" sqref="D19:D22">
      <formula1>$V$2:$V$3</formula1>
    </dataValidation>
    <dataValidation type="list" allowBlank="1" showInputMessage="1" showErrorMessage="1" sqref="B13">
      <formula1>$U$2:$U$4</formula1>
    </dataValidation>
    <dataValidation type="whole" operator="lessThan" allowBlank="1" showInputMessage="1" showErrorMessage="1" sqref="N38:P41">
      <formula1>0</formula1>
    </dataValidation>
  </dataValidations>
  <hyperlinks>
    <hyperlink ref="C12" location="_ftn1" display="_ftn1"/>
    <hyperlink ref="D12" location="_ftn2" display="_ftn2"/>
    <hyperlink ref="E12" location="_ftn3" display="_ftn3"/>
  </hyperlinks>
  <printOptions horizontalCentered="1"/>
  <pageMargins left="0.2" right="0.2" top="0.5" bottom="0.5" header="0.3" footer="0.3"/>
  <pageSetup paperSize="9" scale="8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4" name="Check Box 1">
              <controlPr defaultSize="0" autoFill="0" autoLine="0" autoPict="0">
                <anchor moveWithCells="1">
                  <from>
                    <xdr:col>1</xdr:col>
                    <xdr:colOff>85725</xdr:colOff>
                    <xdr:row>28</xdr:row>
                    <xdr:rowOff>0</xdr:rowOff>
                  </from>
                  <to>
                    <xdr:col>3</xdr:col>
                    <xdr:colOff>180975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8" r:id="rId5" name="Check Box 2">
              <controlPr defaultSize="0" autoFill="0" autoLine="0" autoPict="0">
                <anchor moveWithCells="1">
                  <from>
                    <xdr:col>1</xdr:col>
                    <xdr:colOff>85725</xdr:colOff>
                    <xdr:row>25</xdr:row>
                    <xdr:rowOff>171450</xdr:rowOff>
                  </from>
                  <to>
                    <xdr:col>3</xdr:col>
                    <xdr:colOff>933450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9" r:id="rId6" name="Check Box 3">
              <controlPr defaultSize="0" autoFill="0" autoLine="0" autoPict="0">
                <anchor moveWithCells="1">
                  <from>
                    <xdr:col>1</xdr:col>
                    <xdr:colOff>85725</xdr:colOff>
                    <xdr:row>27</xdr:row>
                    <xdr:rowOff>28575</xdr:rowOff>
                  </from>
                  <to>
                    <xdr:col>3</xdr:col>
                    <xdr:colOff>933450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0" r:id="rId7" name="Check Box 4">
              <controlPr defaultSize="0" autoFill="0" autoLine="0" autoPict="0">
                <anchor moveWithCells="1">
                  <from>
                    <xdr:col>1</xdr:col>
                    <xdr:colOff>95250</xdr:colOff>
                    <xdr:row>29</xdr:row>
                    <xdr:rowOff>9525</xdr:rowOff>
                  </from>
                  <to>
                    <xdr:col>2</xdr:col>
                    <xdr:colOff>1238250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4"/>
  <sheetViews>
    <sheetView topLeftCell="A13" zoomScaleNormal="100" workbookViewId="0">
      <selection activeCell="F18" sqref="F18:J18"/>
    </sheetView>
  </sheetViews>
  <sheetFormatPr defaultRowHeight="15" x14ac:dyDescent="0.25"/>
  <cols>
    <col min="1" max="1" width="6" customWidth="1"/>
    <col min="2" max="2" width="33.140625" customWidth="1"/>
    <col min="3" max="3" width="24.85546875" customWidth="1"/>
    <col min="4" max="4" width="31.5703125" customWidth="1"/>
    <col min="5" max="5" width="40" customWidth="1"/>
    <col min="6" max="6" width="24.5703125" customWidth="1"/>
    <col min="7" max="7" width="22.5703125" customWidth="1"/>
    <col min="8" max="9" width="10.42578125" customWidth="1"/>
    <col min="10" max="10" width="15.28515625" customWidth="1"/>
    <col min="11" max="11" width="18.28515625" bestFit="1" customWidth="1"/>
    <col min="12" max="13" width="11.85546875" customWidth="1"/>
    <col min="14" max="14" width="9.5703125" customWidth="1"/>
    <col min="15" max="15" width="8.140625" customWidth="1"/>
    <col min="16" max="16" width="8" customWidth="1"/>
    <col min="21" max="23" width="0" hidden="1" customWidth="1"/>
  </cols>
  <sheetData>
    <row r="1" spans="1:23" ht="15.75" x14ac:dyDescent="0.25">
      <c r="A1" s="1" t="s">
        <v>35</v>
      </c>
      <c r="C1" s="1"/>
      <c r="D1" s="1"/>
      <c r="E1" s="1"/>
      <c r="F1" s="1"/>
      <c r="G1" s="1"/>
      <c r="H1" s="1"/>
      <c r="I1" s="1"/>
      <c r="J1" s="1"/>
      <c r="U1" s="4" t="s">
        <v>13</v>
      </c>
      <c r="V1" s="4" t="s">
        <v>14</v>
      </c>
      <c r="W1" s="4" t="s">
        <v>15</v>
      </c>
    </row>
    <row r="2" spans="1:23" x14ac:dyDescent="0.25">
      <c r="A2" s="5"/>
      <c r="C2" s="5"/>
      <c r="D2" s="5"/>
      <c r="E2" s="5"/>
      <c r="F2" s="5"/>
      <c r="G2" s="5"/>
      <c r="H2" s="5"/>
      <c r="I2" s="5"/>
      <c r="J2" s="5"/>
      <c r="U2" s="4" t="s">
        <v>16</v>
      </c>
      <c r="V2" s="4" t="s">
        <v>17</v>
      </c>
      <c r="W2" s="4"/>
    </row>
    <row r="3" spans="1:23" ht="15.75" customHeight="1" x14ac:dyDescent="0.25">
      <c r="A3" s="6" t="s">
        <v>18</v>
      </c>
      <c r="C3" s="7"/>
      <c r="D3" s="7"/>
      <c r="E3" s="7"/>
      <c r="F3" s="7"/>
      <c r="G3" s="5"/>
      <c r="H3" s="5"/>
      <c r="I3" s="5"/>
      <c r="J3" s="5"/>
      <c r="U3" s="4" t="s">
        <v>19</v>
      </c>
      <c r="V3" s="4" t="s">
        <v>20</v>
      </c>
      <c r="W3" s="4"/>
    </row>
    <row r="4" spans="1:23" ht="15.75" customHeight="1" x14ac:dyDescent="0.3">
      <c r="B4" s="8"/>
      <c r="C4" s="8"/>
      <c r="D4" s="8"/>
      <c r="E4" s="8"/>
      <c r="F4" s="8"/>
      <c r="G4" s="2"/>
      <c r="H4" s="2"/>
      <c r="I4" s="2"/>
      <c r="J4" s="2"/>
      <c r="U4" s="4" t="s">
        <v>21</v>
      </c>
      <c r="V4" s="4"/>
    </row>
    <row r="5" spans="1:23" ht="18.75" customHeight="1" x14ac:dyDescent="0.25">
      <c r="B5" s="30" t="s">
        <v>43</v>
      </c>
      <c r="C5" s="22">
        <v>1149</v>
      </c>
      <c r="E5" s="30" t="s">
        <v>47</v>
      </c>
      <c r="F5" s="22"/>
      <c r="H5" s="2"/>
      <c r="I5" s="2"/>
      <c r="J5" s="2"/>
    </row>
    <row r="6" spans="1:23" ht="95.25" customHeight="1" x14ac:dyDescent="0.25">
      <c r="B6" s="30" t="s">
        <v>44</v>
      </c>
      <c r="C6" s="76" t="s">
        <v>192</v>
      </c>
      <c r="E6" s="30" t="s">
        <v>48</v>
      </c>
      <c r="F6" s="22"/>
      <c r="H6" s="2"/>
      <c r="I6" s="2"/>
      <c r="J6" s="2"/>
    </row>
    <row r="7" spans="1:23" ht="18" customHeight="1" x14ac:dyDescent="0.25">
      <c r="B7" s="30" t="s">
        <v>45</v>
      </c>
      <c r="C7" s="22">
        <v>11001</v>
      </c>
      <c r="H7" s="2"/>
      <c r="I7" s="2"/>
      <c r="J7" s="2"/>
    </row>
    <row r="8" spans="1:23" ht="18" customHeight="1" x14ac:dyDescent="0.25">
      <c r="B8" s="30" t="s">
        <v>46</v>
      </c>
      <c r="C8" s="22" t="s">
        <v>193</v>
      </c>
      <c r="H8" s="2"/>
      <c r="I8" s="2"/>
      <c r="J8" s="2"/>
    </row>
    <row r="9" spans="1:23" ht="17.25" x14ac:dyDescent="0.25">
      <c r="B9" s="5"/>
      <c r="C9" s="5"/>
      <c r="D9" s="5"/>
      <c r="E9" s="5"/>
      <c r="F9" s="2"/>
      <c r="G9" s="2"/>
      <c r="H9" s="2"/>
      <c r="I9" s="2"/>
      <c r="J9" s="2"/>
    </row>
    <row r="10" spans="1:23" ht="15.75" customHeight="1" x14ac:dyDescent="0.25">
      <c r="A10" s="6" t="s">
        <v>22</v>
      </c>
      <c r="C10" s="2"/>
      <c r="D10" s="2"/>
      <c r="E10" s="2"/>
      <c r="F10" s="2"/>
      <c r="G10" s="2"/>
      <c r="H10" s="2"/>
      <c r="I10" s="2"/>
      <c r="J10" s="2"/>
    </row>
    <row r="11" spans="1:23" ht="17.25" x14ac:dyDescent="0.25">
      <c r="B11" s="2"/>
      <c r="C11" s="2"/>
      <c r="D11" s="2"/>
      <c r="E11" s="2"/>
      <c r="F11" s="2"/>
      <c r="G11" s="2"/>
      <c r="H11" s="2"/>
      <c r="I11" s="2"/>
      <c r="J11" s="2"/>
    </row>
    <row r="12" spans="1:23" ht="55.5" x14ac:dyDescent="0.25">
      <c r="B12" s="9" t="s">
        <v>49</v>
      </c>
      <c r="C12" s="36" t="s">
        <v>50</v>
      </c>
      <c r="D12" s="36" t="s">
        <v>51</v>
      </c>
      <c r="E12" s="36" t="s">
        <v>52</v>
      </c>
      <c r="F12" s="2"/>
      <c r="G12" s="2"/>
      <c r="H12" s="2"/>
      <c r="I12" s="2"/>
      <c r="J12" s="2"/>
    </row>
    <row r="13" spans="1:23" ht="17.25" x14ac:dyDescent="0.3">
      <c r="B13" s="23"/>
      <c r="C13" s="23"/>
      <c r="D13" s="23"/>
      <c r="E13" s="23"/>
      <c r="F13" s="8"/>
      <c r="G13" s="2"/>
      <c r="H13" s="2"/>
      <c r="I13" s="2"/>
      <c r="J13" s="8"/>
    </row>
    <row r="14" spans="1:23" ht="17.25" x14ac:dyDescent="0.3">
      <c r="B14" s="10"/>
      <c r="C14" s="10"/>
      <c r="D14" s="10"/>
      <c r="E14" s="10"/>
      <c r="F14" s="2"/>
      <c r="G14" s="2"/>
      <c r="H14" s="2"/>
      <c r="I14" s="2"/>
      <c r="J14" s="8"/>
    </row>
    <row r="15" spans="1:23" ht="17.25" x14ac:dyDescent="0.3">
      <c r="A15" s="6" t="s">
        <v>23</v>
      </c>
      <c r="C15" s="2"/>
      <c r="D15" s="2"/>
      <c r="E15" s="2"/>
      <c r="F15" s="2"/>
      <c r="G15" s="2"/>
      <c r="H15" s="2"/>
      <c r="I15" s="2"/>
      <c r="J15" s="8"/>
    </row>
    <row r="16" spans="1:23" ht="17.25" x14ac:dyDescent="0.3">
      <c r="B16" s="10"/>
      <c r="C16" s="2"/>
      <c r="D16" s="2"/>
      <c r="E16" s="2"/>
      <c r="F16" s="2"/>
      <c r="G16" s="2"/>
      <c r="H16" s="2"/>
      <c r="I16" s="2"/>
      <c r="J16" s="8"/>
    </row>
    <row r="17" spans="1:11" ht="15" customHeight="1" x14ac:dyDescent="0.25">
      <c r="B17" s="113" t="s">
        <v>53</v>
      </c>
      <c r="C17" s="113" t="s">
        <v>54</v>
      </c>
      <c r="D17" s="113" t="s">
        <v>55</v>
      </c>
      <c r="E17" s="113" t="s">
        <v>56</v>
      </c>
      <c r="F17" s="112" t="s">
        <v>57</v>
      </c>
      <c r="G17" s="112"/>
      <c r="H17" s="112"/>
      <c r="I17" s="112"/>
      <c r="J17" s="112"/>
      <c r="K17" s="112" t="s">
        <v>58</v>
      </c>
    </row>
    <row r="18" spans="1:11" ht="27" x14ac:dyDescent="0.25">
      <c r="B18" s="113"/>
      <c r="C18" s="113"/>
      <c r="D18" s="113"/>
      <c r="E18" s="113"/>
      <c r="F18" s="71" t="s">
        <v>241</v>
      </c>
      <c r="G18" s="71" t="s">
        <v>242</v>
      </c>
      <c r="H18" s="71" t="s">
        <v>1</v>
      </c>
      <c r="I18" s="71" t="s">
        <v>3</v>
      </c>
      <c r="J18" s="71" t="s">
        <v>243</v>
      </c>
      <c r="K18" s="112"/>
    </row>
    <row r="19" spans="1:11" ht="15" customHeight="1" x14ac:dyDescent="0.25">
      <c r="B19" s="23" t="s">
        <v>195</v>
      </c>
      <c r="C19" s="23" t="s">
        <v>198</v>
      </c>
      <c r="D19" s="23" t="s">
        <v>20</v>
      </c>
      <c r="E19" s="23"/>
      <c r="F19" s="118">
        <v>71</v>
      </c>
      <c r="G19" s="119" t="s">
        <v>260</v>
      </c>
      <c r="H19" s="118">
        <v>68</v>
      </c>
      <c r="I19" s="118">
        <v>68</v>
      </c>
      <c r="J19" s="118">
        <v>68</v>
      </c>
      <c r="K19" s="23"/>
    </row>
    <row r="20" spans="1:11" ht="40.5" x14ac:dyDescent="0.25">
      <c r="B20" s="80" t="s">
        <v>196</v>
      </c>
      <c r="C20" s="23" t="s">
        <v>122</v>
      </c>
      <c r="D20" s="23" t="s">
        <v>17</v>
      </c>
      <c r="E20" s="80" t="s">
        <v>199</v>
      </c>
      <c r="F20" s="118">
        <v>2260</v>
      </c>
      <c r="G20" s="118" t="s">
        <v>261</v>
      </c>
      <c r="H20" s="118">
        <v>2244</v>
      </c>
      <c r="I20" s="118">
        <v>2244</v>
      </c>
      <c r="J20" s="118">
        <v>2244</v>
      </c>
      <c r="K20" s="23"/>
    </row>
    <row r="21" spans="1:11" ht="40.5" x14ac:dyDescent="0.25">
      <c r="B21" s="80" t="s">
        <v>197</v>
      </c>
      <c r="C21" s="23" t="s">
        <v>122</v>
      </c>
      <c r="D21" s="23" t="s">
        <v>17</v>
      </c>
      <c r="E21" s="80" t="s">
        <v>199</v>
      </c>
      <c r="F21" s="118">
        <v>2250</v>
      </c>
      <c r="G21" s="118" t="s">
        <v>259</v>
      </c>
      <c r="H21" s="118" t="s">
        <v>259</v>
      </c>
      <c r="I21" s="118" t="s">
        <v>259</v>
      </c>
      <c r="J21" s="118" t="s">
        <v>259</v>
      </c>
      <c r="K21" s="23"/>
    </row>
    <row r="22" spans="1:11" x14ac:dyDescent="0.25"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17.25" x14ac:dyDescent="0.25">
      <c r="B23" s="2"/>
      <c r="C23" s="2"/>
      <c r="D23" s="2"/>
      <c r="E23" s="2"/>
      <c r="F23" s="2"/>
      <c r="G23" s="2"/>
      <c r="H23" s="2"/>
      <c r="I23" s="2"/>
      <c r="J23" s="2"/>
    </row>
    <row r="24" spans="1:11" ht="15.75" x14ac:dyDescent="0.25">
      <c r="A24" s="11" t="s">
        <v>24</v>
      </c>
      <c r="C24" s="12"/>
      <c r="D24" s="12"/>
      <c r="E24" s="12"/>
      <c r="F24" s="12"/>
      <c r="G24" s="12"/>
      <c r="H24" s="12"/>
      <c r="I24" s="12"/>
      <c r="J24" s="12"/>
    </row>
    <row r="25" spans="1:11" x14ac:dyDescent="0.25">
      <c r="A25" s="13"/>
      <c r="C25" s="14"/>
      <c r="D25" s="14"/>
      <c r="E25" s="14"/>
      <c r="F25" s="14"/>
      <c r="G25" s="14"/>
      <c r="H25" s="14"/>
      <c r="I25" s="14"/>
      <c r="J25" s="14"/>
    </row>
    <row r="26" spans="1:11" x14ac:dyDescent="0.25">
      <c r="A26" s="15" t="s">
        <v>25</v>
      </c>
      <c r="C26" s="16"/>
      <c r="D26" s="16"/>
      <c r="E26" s="12"/>
      <c r="F26" s="12"/>
      <c r="G26" s="12"/>
      <c r="H26" s="12"/>
      <c r="I26" s="12"/>
      <c r="J26" s="12"/>
    </row>
    <row r="27" spans="1:11" x14ac:dyDescent="0.25">
      <c r="B27" s="16"/>
      <c r="C27" s="16"/>
      <c r="D27" s="16"/>
      <c r="E27" s="12"/>
      <c r="F27" s="12"/>
      <c r="G27" s="12"/>
      <c r="H27" s="12"/>
      <c r="I27" s="12"/>
      <c r="J27" s="12"/>
    </row>
    <row r="28" spans="1:11" x14ac:dyDescent="0.25">
      <c r="B28" s="16"/>
      <c r="C28" s="16"/>
      <c r="D28" s="16"/>
      <c r="E28" s="12"/>
      <c r="F28" s="12"/>
      <c r="G28" s="12"/>
      <c r="H28" s="12"/>
      <c r="I28" s="12"/>
      <c r="J28" s="12"/>
    </row>
    <row r="29" spans="1:11" x14ac:dyDescent="0.25">
      <c r="B29" s="16"/>
      <c r="C29" s="16"/>
      <c r="D29" s="16"/>
      <c r="E29" s="12"/>
      <c r="F29" s="12"/>
      <c r="G29" s="12"/>
      <c r="H29" s="12"/>
      <c r="I29" s="12"/>
      <c r="J29" s="12"/>
    </row>
    <row r="30" spans="1:11" x14ac:dyDescent="0.25">
      <c r="B30" s="16"/>
      <c r="C30" s="16"/>
      <c r="D30" s="16"/>
      <c r="E30" s="12"/>
      <c r="F30" s="12"/>
      <c r="G30" s="12"/>
      <c r="H30" s="12"/>
      <c r="I30" s="12"/>
      <c r="J30" s="12"/>
    </row>
    <row r="31" spans="1:11" x14ac:dyDescent="0.25">
      <c r="A31" s="15" t="s">
        <v>26</v>
      </c>
      <c r="E31" s="12"/>
      <c r="F31" s="12"/>
      <c r="G31" s="12"/>
      <c r="H31" s="12"/>
      <c r="I31" s="12"/>
      <c r="J31" s="12"/>
    </row>
    <row r="32" spans="1:11" ht="62.25" customHeight="1" x14ac:dyDescent="0.25">
      <c r="B32" s="108"/>
      <c r="C32" s="109"/>
      <c r="D32" s="109"/>
      <c r="E32" s="110"/>
      <c r="F32" s="12"/>
      <c r="G32" s="12"/>
      <c r="H32" s="12"/>
      <c r="I32" s="12"/>
      <c r="J32" s="12"/>
    </row>
    <row r="33" spans="1:19" ht="17.25" x14ac:dyDescent="0.25">
      <c r="B33" s="2"/>
      <c r="C33" s="2"/>
      <c r="D33" s="2"/>
      <c r="E33" s="12"/>
      <c r="F33" s="12"/>
      <c r="G33" s="12"/>
      <c r="H33" s="12"/>
      <c r="I33" s="12"/>
      <c r="J33" s="12"/>
    </row>
    <row r="34" spans="1:19" x14ac:dyDescent="0.25">
      <c r="A34" s="6" t="s">
        <v>27</v>
      </c>
    </row>
    <row r="36" spans="1:19" ht="54.75" customHeight="1" x14ac:dyDescent="0.25">
      <c r="B36" s="111" t="s">
        <v>59</v>
      </c>
      <c r="C36" s="70" t="s">
        <v>60</v>
      </c>
      <c r="D36" s="70" t="s">
        <v>61</v>
      </c>
      <c r="E36" s="102" t="s">
        <v>62</v>
      </c>
      <c r="F36" s="102"/>
      <c r="G36" s="102"/>
      <c r="H36" s="102" t="s">
        <v>63</v>
      </c>
      <c r="I36" s="102"/>
      <c r="J36" s="102"/>
      <c r="K36" s="102" t="s">
        <v>64</v>
      </c>
      <c r="L36" s="102"/>
      <c r="M36" s="102"/>
      <c r="N36" s="102" t="s">
        <v>65</v>
      </c>
      <c r="O36" s="102"/>
      <c r="P36" s="102"/>
      <c r="Q36" s="107" t="s">
        <v>66</v>
      </c>
      <c r="R36" s="107"/>
      <c r="S36" s="107"/>
    </row>
    <row r="37" spans="1:19" x14ac:dyDescent="0.25">
      <c r="B37" s="111"/>
      <c r="C37" s="70" t="s">
        <v>9</v>
      </c>
      <c r="D37" s="70" t="s">
        <v>0</v>
      </c>
      <c r="E37" s="68" t="s">
        <v>1</v>
      </c>
      <c r="F37" s="68" t="s">
        <v>3</v>
      </c>
      <c r="G37" s="68" t="s">
        <v>243</v>
      </c>
      <c r="H37" s="68" t="s">
        <v>1</v>
      </c>
      <c r="I37" s="68" t="s">
        <v>3</v>
      </c>
      <c r="J37" s="68" t="s">
        <v>243</v>
      </c>
      <c r="K37" s="68" t="s">
        <v>1</v>
      </c>
      <c r="L37" s="68" t="s">
        <v>3</v>
      </c>
      <c r="M37" s="68" t="s">
        <v>243</v>
      </c>
      <c r="N37" s="68" t="s">
        <v>1</v>
      </c>
      <c r="O37" s="68" t="s">
        <v>3</v>
      </c>
      <c r="P37" s="68" t="s">
        <v>243</v>
      </c>
      <c r="Q37" s="69" t="s">
        <v>1</v>
      </c>
      <c r="R37" s="69" t="s">
        <v>3</v>
      </c>
      <c r="S37" s="69" t="s">
        <v>243</v>
      </c>
    </row>
    <row r="38" spans="1:19" ht="40.5" x14ac:dyDescent="0.25">
      <c r="B38" s="24" t="s">
        <v>152</v>
      </c>
      <c r="C38" s="24">
        <v>164817.9</v>
      </c>
      <c r="D38" s="24">
        <v>197652</v>
      </c>
      <c r="E38" s="25">
        <v>45608.100000000006</v>
      </c>
      <c r="F38" s="25">
        <v>45608.100000000006</v>
      </c>
      <c r="G38" s="25">
        <v>45608.100000000006</v>
      </c>
      <c r="H38" s="25"/>
      <c r="I38" s="25"/>
      <c r="J38" s="25"/>
      <c r="K38" s="68">
        <f>C38+E38+H38</f>
        <v>210426</v>
      </c>
      <c r="L38" s="68">
        <f>C38+F38+I38</f>
        <v>210426</v>
      </c>
      <c r="M38" s="68">
        <f>C38+G38+J38</f>
        <v>210426</v>
      </c>
      <c r="N38" s="25"/>
      <c r="O38" s="25"/>
      <c r="P38" s="25"/>
      <c r="Q38" s="69">
        <f>K38+N38</f>
        <v>210426</v>
      </c>
      <c r="R38" s="69">
        <f>L38+O38</f>
        <v>210426</v>
      </c>
      <c r="S38" s="69">
        <f>M38+P38</f>
        <v>210426</v>
      </c>
    </row>
    <row r="39" spans="1:19" x14ac:dyDescent="0.25">
      <c r="B39" s="24"/>
      <c r="C39" s="24"/>
      <c r="D39" s="24"/>
      <c r="E39" s="25"/>
      <c r="F39" s="25"/>
      <c r="G39" s="25"/>
      <c r="H39" s="25"/>
      <c r="I39" s="25"/>
      <c r="J39" s="25"/>
      <c r="K39" s="68">
        <f t="shared" ref="K39:M41" si="0">C39+E39+H39</f>
        <v>0</v>
      </c>
      <c r="L39" s="68">
        <f t="shared" si="0"/>
        <v>0</v>
      </c>
      <c r="M39" s="68">
        <f t="shared" si="0"/>
        <v>0</v>
      </c>
      <c r="N39" s="25"/>
      <c r="O39" s="25"/>
      <c r="P39" s="25"/>
      <c r="Q39" s="69">
        <f t="shared" ref="Q39:S41" si="1">K39+N39</f>
        <v>0</v>
      </c>
      <c r="R39" s="69">
        <f t="shared" si="1"/>
        <v>0</v>
      </c>
      <c r="S39" s="69">
        <f t="shared" si="1"/>
        <v>0</v>
      </c>
    </row>
    <row r="40" spans="1:19" x14ac:dyDescent="0.25">
      <c r="B40" s="24"/>
      <c r="C40" s="24"/>
      <c r="D40" s="24"/>
      <c r="E40" s="25"/>
      <c r="F40" s="25"/>
      <c r="G40" s="25"/>
      <c r="H40" s="25"/>
      <c r="I40" s="25"/>
      <c r="J40" s="25"/>
      <c r="K40" s="68">
        <f t="shared" si="0"/>
        <v>0</v>
      </c>
      <c r="L40" s="68">
        <f t="shared" si="0"/>
        <v>0</v>
      </c>
      <c r="M40" s="68">
        <f t="shared" si="0"/>
        <v>0</v>
      </c>
      <c r="N40" s="25"/>
      <c r="O40" s="25"/>
      <c r="P40" s="25"/>
      <c r="Q40" s="69">
        <f t="shared" si="1"/>
        <v>0</v>
      </c>
      <c r="R40" s="69">
        <f t="shared" si="1"/>
        <v>0</v>
      </c>
      <c r="S40" s="69">
        <f t="shared" si="1"/>
        <v>0</v>
      </c>
    </row>
    <row r="41" spans="1:19" x14ac:dyDescent="0.25">
      <c r="B41" s="24"/>
      <c r="C41" s="24"/>
      <c r="D41" s="24"/>
      <c r="E41" s="25"/>
      <c r="F41" s="25"/>
      <c r="G41" s="25"/>
      <c r="H41" s="25"/>
      <c r="I41" s="25"/>
      <c r="J41" s="25"/>
      <c r="K41" s="68">
        <f t="shared" si="0"/>
        <v>0</v>
      </c>
      <c r="L41" s="68">
        <f t="shared" si="0"/>
        <v>0</v>
      </c>
      <c r="M41" s="68">
        <f t="shared" si="0"/>
        <v>0</v>
      </c>
      <c r="N41" s="25"/>
      <c r="O41" s="25"/>
      <c r="P41" s="25"/>
      <c r="Q41" s="69">
        <f t="shared" si="1"/>
        <v>0</v>
      </c>
      <c r="R41" s="69">
        <f t="shared" si="1"/>
        <v>0</v>
      </c>
      <c r="S41" s="69">
        <f t="shared" si="1"/>
        <v>0</v>
      </c>
    </row>
    <row r="42" spans="1:19" ht="28.5" x14ac:dyDescent="0.25">
      <c r="B42" s="17" t="s">
        <v>101</v>
      </c>
      <c r="C42" s="24"/>
      <c r="D42" s="24"/>
      <c r="E42" s="68">
        <f>SUM(E38:E41)</f>
        <v>45608.100000000006</v>
      </c>
      <c r="F42" s="68">
        <f t="shared" ref="F42:J42" si="2">SUM(F38:F41)</f>
        <v>45608.100000000006</v>
      </c>
      <c r="G42" s="68">
        <f t="shared" si="2"/>
        <v>45608.100000000006</v>
      </c>
      <c r="H42" s="68">
        <f t="shared" si="2"/>
        <v>0</v>
      </c>
      <c r="I42" s="68">
        <f t="shared" si="2"/>
        <v>0</v>
      </c>
      <c r="J42" s="68">
        <f t="shared" si="2"/>
        <v>0</v>
      </c>
      <c r="K42" s="68">
        <f>C42+E42+H42</f>
        <v>45608.100000000006</v>
      </c>
      <c r="L42" s="68">
        <f>C42+F42+I42</f>
        <v>45608.100000000006</v>
      </c>
      <c r="M42" s="68">
        <f>C42+G42+J42</f>
        <v>45608.100000000006</v>
      </c>
      <c r="N42" s="70" t="s">
        <v>2</v>
      </c>
      <c r="O42" s="70" t="s">
        <v>2</v>
      </c>
      <c r="P42" s="70" t="s">
        <v>2</v>
      </c>
      <c r="Q42" s="69" t="s">
        <v>2</v>
      </c>
      <c r="R42" s="69" t="s">
        <v>2</v>
      </c>
      <c r="S42" s="69" t="s">
        <v>2</v>
      </c>
    </row>
    <row r="43" spans="1:19" ht="28.5" x14ac:dyDescent="0.25">
      <c r="B43" s="17" t="s">
        <v>102</v>
      </c>
      <c r="C43" s="24">
        <v>197652</v>
      </c>
      <c r="D43" s="24">
        <v>197652</v>
      </c>
      <c r="E43" s="68" t="s">
        <v>36</v>
      </c>
      <c r="F43" s="68" t="s">
        <v>36</v>
      </c>
      <c r="G43" s="68" t="s">
        <v>36</v>
      </c>
      <c r="H43" s="68" t="s">
        <v>36</v>
      </c>
      <c r="I43" s="68" t="s">
        <v>36</v>
      </c>
      <c r="J43" s="68" t="s">
        <v>36</v>
      </c>
      <c r="K43" s="68">
        <f>C43</f>
        <v>197652</v>
      </c>
      <c r="L43" s="68">
        <f>C43</f>
        <v>197652</v>
      </c>
      <c r="M43" s="68">
        <f>C43</f>
        <v>197652</v>
      </c>
      <c r="N43" s="70" t="s">
        <v>2</v>
      </c>
      <c r="O43" s="70" t="s">
        <v>2</v>
      </c>
      <c r="P43" s="70" t="s">
        <v>2</v>
      </c>
      <c r="Q43" s="69" t="s">
        <v>2</v>
      </c>
      <c r="R43" s="69" t="s">
        <v>2</v>
      </c>
      <c r="S43" s="69" t="s">
        <v>2</v>
      </c>
    </row>
    <row r="44" spans="1:19" x14ac:dyDescent="0.25">
      <c r="B44" s="17" t="s">
        <v>103</v>
      </c>
      <c r="C44" s="68">
        <f>SUM(C38:C41)</f>
        <v>164817.9</v>
      </c>
      <c r="D44" s="68">
        <f>SUM(D38:D41)</f>
        <v>197652</v>
      </c>
      <c r="E44" s="68">
        <f>E42</f>
        <v>45608.100000000006</v>
      </c>
      <c r="F44" s="68">
        <f t="shared" ref="F44:J44" si="3">F42</f>
        <v>45608.100000000006</v>
      </c>
      <c r="G44" s="68">
        <f t="shared" si="3"/>
        <v>45608.100000000006</v>
      </c>
      <c r="H44" s="68">
        <f t="shared" si="3"/>
        <v>0</v>
      </c>
      <c r="I44" s="68">
        <f t="shared" si="3"/>
        <v>0</v>
      </c>
      <c r="J44" s="68">
        <f t="shared" si="3"/>
        <v>0</v>
      </c>
      <c r="K44" s="70">
        <f>K42+K43</f>
        <v>243260.1</v>
      </c>
      <c r="L44" s="70">
        <f t="shared" ref="L44:M44" si="4">L42+L43</f>
        <v>243260.1</v>
      </c>
      <c r="M44" s="70">
        <f t="shared" si="4"/>
        <v>243260.1</v>
      </c>
      <c r="N44" s="70">
        <f>SUM(N38:N41)</f>
        <v>0</v>
      </c>
      <c r="O44" s="70">
        <f t="shared" ref="O44:P44" si="5">SUM(O38:O41)</f>
        <v>0</v>
      </c>
      <c r="P44" s="70">
        <f t="shared" si="5"/>
        <v>0</v>
      </c>
      <c r="Q44" s="69">
        <f>K44+N44</f>
        <v>243260.1</v>
      </c>
      <c r="R44" s="69">
        <f>L44+O44</f>
        <v>243260.1</v>
      </c>
      <c r="S44" s="69">
        <f>M44+P44</f>
        <v>243260.1</v>
      </c>
    </row>
  </sheetData>
  <mergeCells count="13">
    <mergeCell ref="K17:K18"/>
    <mergeCell ref="B17:B18"/>
    <mergeCell ref="C17:C18"/>
    <mergeCell ref="D17:D18"/>
    <mergeCell ref="E17:E18"/>
    <mergeCell ref="F17:J17"/>
    <mergeCell ref="Q36:S36"/>
    <mergeCell ref="B32:E32"/>
    <mergeCell ref="B36:B37"/>
    <mergeCell ref="E36:G36"/>
    <mergeCell ref="H36:J36"/>
    <mergeCell ref="K36:M36"/>
    <mergeCell ref="N36:P36"/>
  </mergeCells>
  <dataValidations count="4">
    <dataValidation type="whole" operator="lessThan" allowBlank="1" showInputMessage="1" showErrorMessage="1" sqref="N38:P41">
      <formula1>0</formula1>
    </dataValidation>
    <dataValidation type="list" allowBlank="1" showInputMessage="1" showErrorMessage="1" sqref="B13">
      <formula1>$U$2:$U$4</formula1>
    </dataValidation>
    <dataValidation type="list" allowBlank="1" showInputMessage="1" showErrorMessage="1" sqref="D19:D22">
      <formula1>$V$2:$V$3</formula1>
    </dataValidation>
    <dataValidation showInputMessage="1" showErrorMessage="1" sqref="E19:E22"/>
  </dataValidations>
  <hyperlinks>
    <hyperlink ref="C12" location="_ftn1" display="_ftn1"/>
    <hyperlink ref="D12" location="_ftn2" display="_ftn2"/>
    <hyperlink ref="E12" location="_ftn3" display="_ftn3"/>
  </hyperlinks>
  <printOptions horizontalCentered="1"/>
  <pageMargins left="0.2" right="0.2" top="0.5" bottom="0.5" header="0.3" footer="0.3"/>
  <pageSetup paperSize="9" scale="8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985" r:id="rId4" name="Check Box 1">
              <controlPr defaultSize="0" autoFill="0" autoLine="0" autoPict="0">
                <anchor moveWithCells="1">
                  <from>
                    <xdr:col>1</xdr:col>
                    <xdr:colOff>85725</xdr:colOff>
                    <xdr:row>28</xdr:row>
                    <xdr:rowOff>0</xdr:rowOff>
                  </from>
                  <to>
                    <xdr:col>2</xdr:col>
                    <xdr:colOff>1171575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6" r:id="rId5" name="Check Box 2">
              <controlPr defaultSize="0" autoFill="0" autoLine="0" autoPict="0">
                <anchor moveWithCells="1">
                  <from>
                    <xdr:col>1</xdr:col>
                    <xdr:colOff>85725</xdr:colOff>
                    <xdr:row>25</xdr:row>
                    <xdr:rowOff>171450</xdr:rowOff>
                  </from>
                  <to>
                    <xdr:col>3</xdr:col>
                    <xdr:colOff>266700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7" r:id="rId6" name="Check Box 3">
              <controlPr defaultSize="0" autoFill="0" autoLine="0" autoPict="0">
                <anchor moveWithCells="1">
                  <from>
                    <xdr:col>1</xdr:col>
                    <xdr:colOff>85725</xdr:colOff>
                    <xdr:row>27</xdr:row>
                    <xdr:rowOff>28575</xdr:rowOff>
                  </from>
                  <to>
                    <xdr:col>3</xdr:col>
                    <xdr:colOff>266700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8" r:id="rId7" name="Check Box 4">
              <controlPr defaultSize="0" autoFill="0" autoLine="0" autoPict="0">
                <anchor moveWithCells="1">
                  <from>
                    <xdr:col>1</xdr:col>
                    <xdr:colOff>95250</xdr:colOff>
                    <xdr:row>29</xdr:row>
                    <xdr:rowOff>9525</xdr:rowOff>
                  </from>
                  <to>
                    <xdr:col>2</xdr:col>
                    <xdr:colOff>571500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4"/>
  <sheetViews>
    <sheetView topLeftCell="A19" zoomScaleNormal="100" workbookViewId="0">
      <selection activeCell="G38" sqref="G38"/>
    </sheetView>
  </sheetViews>
  <sheetFormatPr defaultRowHeight="15" x14ac:dyDescent="0.25"/>
  <cols>
    <col min="1" max="1" width="6" customWidth="1"/>
    <col min="2" max="2" width="33.140625" customWidth="1"/>
    <col min="3" max="3" width="24.85546875" customWidth="1"/>
    <col min="4" max="4" width="31.5703125" customWidth="1"/>
    <col min="5" max="5" width="40" customWidth="1"/>
    <col min="6" max="6" width="24.5703125" customWidth="1"/>
    <col min="7" max="7" width="22.5703125" customWidth="1"/>
    <col min="8" max="9" width="10.42578125" customWidth="1"/>
    <col min="10" max="10" width="15.28515625" customWidth="1"/>
    <col min="11" max="11" width="18.28515625" bestFit="1" customWidth="1"/>
    <col min="12" max="12" width="13" customWidth="1"/>
    <col min="13" max="13" width="10.85546875" customWidth="1"/>
    <col min="14" max="14" width="9.5703125" customWidth="1"/>
    <col min="15" max="15" width="8.140625" customWidth="1"/>
    <col min="16" max="16" width="8" customWidth="1"/>
    <col min="21" max="23" width="0" hidden="1" customWidth="1"/>
  </cols>
  <sheetData>
    <row r="1" spans="1:23" ht="15.75" x14ac:dyDescent="0.25">
      <c r="A1" s="1" t="s">
        <v>35</v>
      </c>
      <c r="C1" s="1"/>
      <c r="D1" s="1"/>
      <c r="E1" s="1"/>
      <c r="F1" s="1"/>
      <c r="G1" s="1"/>
      <c r="H1" s="1"/>
      <c r="I1" s="1"/>
      <c r="J1" s="1"/>
      <c r="U1" s="4" t="s">
        <v>13</v>
      </c>
      <c r="V1" s="4" t="s">
        <v>14</v>
      </c>
      <c r="W1" s="4" t="s">
        <v>15</v>
      </c>
    </row>
    <row r="2" spans="1:23" x14ac:dyDescent="0.25">
      <c r="A2" s="5"/>
      <c r="C2" s="5"/>
      <c r="D2" s="5"/>
      <c r="E2" s="5"/>
      <c r="F2" s="5"/>
      <c r="G2" s="5"/>
      <c r="H2" s="5"/>
      <c r="I2" s="5"/>
      <c r="J2" s="5"/>
      <c r="U2" s="4" t="s">
        <v>16</v>
      </c>
      <c r="V2" s="4" t="s">
        <v>17</v>
      </c>
      <c r="W2" s="4"/>
    </row>
    <row r="3" spans="1:23" ht="15.75" customHeight="1" x14ac:dyDescent="0.25">
      <c r="A3" s="6" t="s">
        <v>18</v>
      </c>
      <c r="C3" s="7"/>
      <c r="D3" s="7"/>
      <c r="E3" s="7"/>
      <c r="F3" s="7"/>
      <c r="G3" s="5"/>
      <c r="H3" s="5"/>
      <c r="I3" s="5"/>
      <c r="J3" s="5"/>
      <c r="U3" s="4" t="s">
        <v>19</v>
      </c>
      <c r="V3" s="4" t="s">
        <v>20</v>
      </c>
      <c r="W3" s="4"/>
    </row>
    <row r="4" spans="1:23" ht="15.75" customHeight="1" x14ac:dyDescent="0.3">
      <c r="B4" s="8"/>
      <c r="C4" s="8"/>
      <c r="D4" s="8"/>
      <c r="E4" s="8"/>
      <c r="F4" s="8"/>
      <c r="G4" s="2"/>
      <c r="H4" s="2"/>
      <c r="I4" s="2"/>
      <c r="J4" s="2"/>
      <c r="U4" s="4" t="s">
        <v>21</v>
      </c>
      <c r="V4" s="4"/>
    </row>
    <row r="5" spans="1:23" ht="18.75" customHeight="1" x14ac:dyDescent="0.25">
      <c r="B5" s="30" t="s">
        <v>43</v>
      </c>
      <c r="C5" s="22">
        <v>1149</v>
      </c>
      <c r="E5" s="30" t="s">
        <v>47</v>
      </c>
      <c r="F5" s="22"/>
      <c r="H5" s="2"/>
      <c r="I5" s="2"/>
      <c r="J5" s="2"/>
    </row>
    <row r="6" spans="1:23" ht="87" customHeight="1" x14ac:dyDescent="0.25">
      <c r="B6" s="30" t="s">
        <v>44</v>
      </c>
      <c r="C6" s="76" t="s">
        <v>192</v>
      </c>
      <c r="E6" s="30" t="s">
        <v>48</v>
      </c>
      <c r="F6" s="22" t="s">
        <v>124</v>
      </c>
      <c r="H6" s="2"/>
      <c r="I6" s="2"/>
      <c r="J6" s="2"/>
    </row>
    <row r="7" spans="1:23" ht="18" customHeight="1" x14ac:dyDescent="0.25">
      <c r="B7" s="30" t="s">
        <v>45</v>
      </c>
      <c r="C7" s="22">
        <v>11002</v>
      </c>
      <c r="H7" s="2"/>
      <c r="I7" s="2"/>
      <c r="J7" s="2"/>
    </row>
    <row r="8" spans="1:23" ht="117.75" customHeight="1" x14ac:dyDescent="0.25">
      <c r="B8" s="30" t="s">
        <v>46</v>
      </c>
      <c r="C8" s="76" t="s">
        <v>221</v>
      </c>
      <c r="H8" s="2"/>
      <c r="I8" s="2"/>
      <c r="J8" s="2"/>
    </row>
    <row r="9" spans="1:23" ht="17.25" x14ac:dyDescent="0.25">
      <c r="B9" s="5"/>
      <c r="C9" s="5"/>
      <c r="D9" s="5"/>
      <c r="E9" s="5"/>
      <c r="F9" s="2"/>
      <c r="G9" s="2"/>
      <c r="H9" s="2"/>
      <c r="I9" s="2"/>
      <c r="J9" s="2"/>
    </row>
    <row r="10" spans="1:23" ht="15.75" customHeight="1" x14ac:dyDescent="0.25">
      <c r="A10" s="6" t="s">
        <v>22</v>
      </c>
      <c r="C10" s="2"/>
      <c r="D10" s="2"/>
      <c r="E10" s="2"/>
      <c r="F10" s="2"/>
      <c r="G10" s="2"/>
      <c r="H10" s="2"/>
      <c r="I10" s="2"/>
      <c r="J10" s="2"/>
    </row>
    <row r="11" spans="1:23" ht="17.25" x14ac:dyDescent="0.25">
      <c r="B11" s="2"/>
      <c r="C11" s="2"/>
      <c r="D11" s="2"/>
      <c r="E11" s="2"/>
      <c r="F11" s="2"/>
      <c r="G11" s="2"/>
      <c r="H11" s="2"/>
      <c r="I11" s="2"/>
      <c r="J11" s="2"/>
    </row>
    <row r="12" spans="1:23" ht="55.5" x14ac:dyDescent="0.25">
      <c r="B12" s="9" t="s">
        <v>49</v>
      </c>
      <c r="C12" s="36" t="s">
        <v>50</v>
      </c>
      <c r="D12" s="36" t="s">
        <v>51</v>
      </c>
      <c r="E12" s="36" t="s">
        <v>52</v>
      </c>
      <c r="F12" s="2"/>
      <c r="G12" s="2"/>
      <c r="H12" s="2"/>
      <c r="I12" s="2"/>
      <c r="J12" s="2"/>
    </row>
    <row r="13" spans="1:23" ht="189.75" x14ac:dyDescent="0.3">
      <c r="B13" s="23" t="s">
        <v>16</v>
      </c>
      <c r="C13" s="80" t="s">
        <v>222</v>
      </c>
      <c r="D13" s="78" t="s">
        <v>223</v>
      </c>
      <c r="E13" s="78" t="s">
        <v>224</v>
      </c>
      <c r="F13" s="8"/>
      <c r="G13" s="2"/>
      <c r="H13" s="2"/>
      <c r="I13" s="2"/>
      <c r="J13" s="8"/>
    </row>
    <row r="14" spans="1:23" ht="17.25" x14ac:dyDescent="0.3">
      <c r="B14" s="10"/>
      <c r="C14" s="10"/>
      <c r="D14" s="10"/>
      <c r="E14" s="10"/>
      <c r="F14" s="2"/>
      <c r="G14" s="2"/>
      <c r="H14" s="2"/>
      <c r="I14" s="2"/>
      <c r="J14" s="8"/>
    </row>
    <row r="15" spans="1:23" ht="17.25" x14ac:dyDescent="0.3">
      <c r="A15" s="6" t="s">
        <v>23</v>
      </c>
      <c r="C15" s="2"/>
      <c r="D15" s="2"/>
      <c r="E15" s="2"/>
      <c r="F15" s="2"/>
      <c r="G15" s="2"/>
      <c r="H15" s="2"/>
      <c r="I15" s="2"/>
      <c r="J15" s="8"/>
    </row>
    <row r="16" spans="1:23" ht="17.25" x14ac:dyDescent="0.3">
      <c r="B16" s="10"/>
      <c r="C16" s="2"/>
      <c r="D16" s="2"/>
      <c r="E16" s="2"/>
      <c r="F16" s="2"/>
      <c r="G16" s="2"/>
      <c r="H16" s="2"/>
      <c r="I16" s="2"/>
      <c r="J16" s="8"/>
    </row>
    <row r="17" spans="1:11" ht="15" customHeight="1" x14ac:dyDescent="0.25">
      <c r="B17" s="113" t="s">
        <v>53</v>
      </c>
      <c r="C17" s="113" t="s">
        <v>54</v>
      </c>
      <c r="D17" s="113" t="s">
        <v>55</v>
      </c>
      <c r="E17" s="113" t="s">
        <v>56</v>
      </c>
      <c r="F17" s="112" t="s">
        <v>57</v>
      </c>
      <c r="G17" s="112"/>
      <c r="H17" s="112"/>
      <c r="I17" s="112"/>
      <c r="J17" s="112"/>
      <c r="K17" s="112" t="s">
        <v>58</v>
      </c>
    </row>
    <row r="18" spans="1:11" ht="27" x14ac:dyDescent="0.25">
      <c r="B18" s="113"/>
      <c r="C18" s="113"/>
      <c r="D18" s="113"/>
      <c r="E18" s="113"/>
      <c r="F18" s="71" t="s">
        <v>241</v>
      </c>
      <c r="G18" s="71" t="s">
        <v>242</v>
      </c>
      <c r="H18" s="71" t="s">
        <v>1</v>
      </c>
      <c r="I18" s="71" t="s">
        <v>3</v>
      </c>
      <c r="J18" s="71" t="s">
        <v>243</v>
      </c>
      <c r="K18" s="112"/>
    </row>
    <row r="19" spans="1:11" ht="30.75" customHeight="1" x14ac:dyDescent="0.25">
      <c r="B19" s="80" t="s">
        <v>225</v>
      </c>
      <c r="C19" s="23" t="s">
        <v>226</v>
      </c>
      <c r="D19" s="23" t="s">
        <v>20</v>
      </c>
      <c r="E19" s="23"/>
      <c r="F19" s="84">
        <v>289</v>
      </c>
      <c r="G19" s="84" t="s">
        <v>262</v>
      </c>
      <c r="H19" s="84" t="s">
        <v>262</v>
      </c>
      <c r="I19" s="84" t="s">
        <v>262</v>
      </c>
      <c r="J19" s="84" t="s">
        <v>262</v>
      </c>
      <c r="K19" s="23"/>
    </row>
    <row r="20" spans="1:11" ht="27" x14ac:dyDescent="0.25">
      <c r="B20" s="80" t="s">
        <v>227</v>
      </c>
      <c r="C20" s="23" t="s">
        <v>226</v>
      </c>
      <c r="D20" s="23" t="s">
        <v>20</v>
      </c>
      <c r="E20" s="23"/>
      <c r="F20" s="84">
        <v>231</v>
      </c>
      <c r="G20" s="84" t="s">
        <v>263</v>
      </c>
      <c r="H20" s="84" t="s">
        <v>263</v>
      </c>
      <c r="I20" s="84" t="s">
        <v>263</v>
      </c>
      <c r="J20" s="84" t="s">
        <v>263</v>
      </c>
      <c r="K20" s="23"/>
    </row>
    <row r="21" spans="1:11" ht="39.75" customHeight="1" x14ac:dyDescent="0.25">
      <c r="B21" s="80" t="s">
        <v>228</v>
      </c>
      <c r="C21" s="23" t="s">
        <v>226</v>
      </c>
      <c r="D21" s="23" t="s">
        <v>20</v>
      </c>
      <c r="E21" s="23"/>
      <c r="F21" s="84">
        <v>213</v>
      </c>
      <c r="G21" s="84" t="s">
        <v>264</v>
      </c>
      <c r="H21" s="84" t="s">
        <v>264</v>
      </c>
      <c r="I21" s="84" t="s">
        <v>264</v>
      </c>
      <c r="J21" s="84" t="s">
        <v>264</v>
      </c>
      <c r="K21" s="23"/>
    </row>
    <row r="22" spans="1:11" ht="37.5" customHeight="1" x14ac:dyDescent="0.25">
      <c r="B22" s="80" t="s">
        <v>229</v>
      </c>
      <c r="C22" s="23" t="s">
        <v>122</v>
      </c>
      <c r="D22" s="23" t="s">
        <v>17</v>
      </c>
      <c r="E22" s="23"/>
      <c r="F22" s="23">
        <v>382.38</v>
      </c>
      <c r="G22" s="23">
        <v>299.10500000000002</v>
      </c>
      <c r="H22" s="23">
        <v>306.87700000000001</v>
      </c>
      <c r="I22" s="23">
        <v>306.87700000000001</v>
      </c>
      <c r="J22" s="23">
        <v>306.87700000000001</v>
      </c>
      <c r="K22" s="23"/>
    </row>
    <row r="23" spans="1:11" ht="17.25" x14ac:dyDescent="0.25">
      <c r="B23" s="2"/>
      <c r="C23" s="2"/>
      <c r="D23" s="2"/>
      <c r="E23" s="2"/>
      <c r="F23" s="2"/>
      <c r="G23" s="2"/>
      <c r="H23" s="2"/>
      <c r="I23" s="2"/>
      <c r="J23" s="2"/>
    </row>
    <row r="24" spans="1:11" ht="15.75" x14ac:dyDescent="0.25">
      <c r="A24" s="11" t="s">
        <v>24</v>
      </c>
      <c r="C24" s="12"/>
      <c r="D24" s="12"/>
      <c r="E24" s="12"/>
      <c r="F24" s="12"/>
      <c r="G24" s="12"/>
      <c r="H24" s="12"/>
      <c r="I24" s="12"/>
      <c r="J24" s="12"/>
    </row>
    <row r="25" spans="1:11" x14ac:dyDescent="0.25">
      <c r="A25" s="13"/>
      <c r="C25" s="14"/>
      <c r="D25" s="14"/>
      <c r="E25" s="14"/>
      <c r="F25" s="14"/>
      <c r="G25" s="14"/>
      <c r="H25" s="14"/>
      <c r="I25" s="14"/>
      <c r="J25" s="14"/>
    </row>
    <row r="26" spans="1:11" x14ac:dyDescent="0.25">
      <c r="A26" s="15" t="s">
        <v>25</v>
      </c>
      <c r="C26" s="16"/>
      <c r="D26" s="16"/>
      <c r="E26" s="12"/>
      <c r="F26" s="12"/>
      <c r="G26" s="12"/>
      <c r="H26" s="12"/>
      <c r="I26" s="12"/>
      <c r="J26" s="12"/>
    </row>
    <row r="27" spans="1:11" x14ac:dyDescent="0.25">
      <c r="B27" s="16"/>
      <c r="C27" s="16"/>
      <c r="D27" s="16"/>
      <c r="E27" s="12"/>
      <c r="F27" s="12"/>
      <c r="G27" s="12"/>
      <c r="H27" s="12"/>
      <c r="I27" s="12"/>
      <c r="J27" s="12"/>
    </row>
    <row r="28" spans="1:11" x14ac:dyDescent="0.25">
      <c r="B28" s="16"/>
      <c r="C28" s="16"/>
      <c r="D28" s="16"/>
      <c r="E28" s="12"/>
      <c r="F28" s="12"/>
      <c r="G28" s="12"/>
      <c r="H28" s="12"/>
      <c r="I28" s="12"/>
      <c r="J28" s="12"/>
    </row>
    <row r="29" spans="1:11" x14ac:dyDescent="0.25">
      <c r="B29" s="16"/>
      <c r="C29" s="16"/>
      <c r="D29" s="16"/>
      <c r="E29" s="12"/>
      <c r="F29" s="12"/>
      <c r="G29" s="12"/>
      <c r="H29" s="12"/>
      <c r="I29" s="12"/>
      <c r="J29" s="12"/>
    </row>
    <row r="30" spans="1:11" x14ac:dyDescent="0.25">
      <c r="B30" s="16"/>
      <c r="C30" s="16"/>
      <c r="D30" s="16"/>
      <c r="E30" s="12"/>
      <c r="F30" s="12"/>
      <c r="G30" s="12"/>
      <c r="H30" s="12"/>
      <c r="I30" s="12"/>
      <c r="J30" s="12"/>
    </row>
    <row r="31" spans="1:11" x14ac:dyDescent="0.25">
      <c r="A31" s="15" t="s">
        <v>26</v>
      </c>
      <c r="E31" s="12"/>
      <c r="F31" s="12"/>
      <c r="G31" s="12"/>
      <c r="H31" s="12"/>
      <c r="I31" s="12"/>
      <c r="J31" s="12"/>
    </row>
    <row r="32" spans="1:11" ht="62.25" customHeight="1" x14ac:dyDescent="0.25">
      <c r="B32" s="108"/>
      <c r="C32" s="109"/>
      <c r="D32" s="109"/>
      <c r="E32" s="110"/>
      <c r="F32" s="12"/>
      <c r="G32" s="12"/>
      <c r="H32" s="12"/>
      <c r="I32" s="12"/>
      <c r="J32" s="12"/>
    </row>
    <row r="33" spans="1:19" ht="17.25" x14ac:dyDescent="0.25">
      <c r="B33" s="2"/>
      <c r="C33" s="2"/>
      <c r="D33" s="2"/>
      <c r="E33" s="12"/>
      <c r="F33" s="12"/>
      <c r="G33" s="12"/>
      <c r="H33" s="12"/>
      <c r="I33" s="12"/>
      <c r="J33" s="12"/>
    </row>
    <row r="34" spans="1:19" x14ac:dyDescent="0.25">
      <c r="A34" s="6" t="s">
        <v>27</v>
      </c>
    </row>
    <row r="36" spans="1:19" ht="54.75" customHeight="1" x14ac:dyDescent="0.25">
      <c r="B36" s="111" t="s">
        <v>59</v>
      </c>
      <c r="C36" s="70" t="s">
        <v>60</v>
      </c>
      <c r="D36" s="70" t="s">
        <v>61</v>
      </c>
      <c r="E36" s="102" t="s">
        <v>62</v>
      </c>
      <c r="F36" s="102"/>
      <c r="G36" s="102"/>
      <c r="H36" s="102" t="s">
        <v>63</v>
      </c>
      <c r="I36" s="102"/>
      <c r="J36" s="102"/>
      <c r="K36" s="102" t="s">
        <v>64</v>
      </c>
      <c r="L36" s="102"/>
      <c r="M36" s="102"/>
      <c r="N36" s="102" t="s">
        <v>65</v>
      </c>
      <c r="O36" s="102"/>
      <c r="P36" s="102"/>
      <c r="Q36" s="107" t="s">
        <v>66</v>
      </c>
      <c r="R36" s="107"/>
      <c r="S36" s="107"/>
    </row>
    <row r="37" spans="1:19" x14ac:dyDescent="0.25">
      <c r="B37" s="111"/>
      <c r="C37" s="70" t="s">
        <v>9</v>
      </c>
      <c r="D37" s="70" t="s">
        <v>0</v>
      </c>
      <c r="E37" s="68" t="s">
        <v>1</v>
      </c>
      <c r="F37" s="68" t="s">
        <v>3</v>
      </c>
      <c r="G37" s="68" t="s">
        <v>243</v>
      </c>
      <c r="H37" s="68" t="s">
        <v>1</v>
      </c>
      <c r="I37" s="68" t="s">
        <v>3</v>
      </c>
      <c r="J37" s="68" t="s">
        <v>243</v>
      </c>
      <c r="K37" s="68" t="s">
        <v>1</v>
      </c>
      <c r="L37" s="68" t="s">
        <v>3</v>
      </c>
      <c r="M37" s="68" t="s">
        <v>243</v>
      </c>
      <c r="N37" s="68" t="s">
        <v>1</v>
      </c>
      <c r="O37" s="68" t="s">
        <v>3</v>
      </c>
      <c r="P37" s="68" t="s">
        <v>243</v>
      </c>
      <c r="Q37" s="69" t="s">
        <v>1</v>
      </c>
      <c r="R37" s="69" t="s">
        <v>3</v>
      </c>
      <c r="S37" s="69" t="s">
        <v>243</v>
      </c>
    </row>
    <row r="38" spans="1:19" ht="40.5" x14ac:dyDescent="0.25">
      <c r="B38" s="24" t="s">
        <v>152</v>
      </c>
      <c r="C38" s="24">
        <v>248671.4</v>
      </c>
      <c r="D38" s="24">
        <v>249453.7</v>
      </c>
      <c r="E38" s="25">
        <v>110046.30000000002</v>
      </c>
      <c r="F38" s="25">
        <v>110046.30000000002</v>
      </c>
      <c r="G38" s="25">
        <v>110046.30000000002</v>
      </c>
      <c r="H38" s="25"/>
      <c r="I38" s="25"/>
      <c r="J38" s="25"/>
      <c r="K38" s="68">
        <f>C38+E38+H38</f>
        <v>358717.7</v>
      </c>
      <c r="L38" s="68">
        <f>C38+F38+I38</f>
        <v>358717.7</v>
      </c>
      <c r="M38" s="68">
        <f>C38+G38+J38</f>
        <v>358717.7</v>
      </c>
      <c r="N38" s="25"/>
      <c r="O38" s="25"/>
      <c r="P38" s="25"/>
      <c r="Q38" s="69">
        <f>K38+N38</f>
        <v>358717.7</v>
      </c>
      <c r="R38" s="69">
        <f>L38+O38</f>
        <v>358717.7</v>
      </c>
      <c r="S38" s="69">
        <f>M38+P38</f>
        <v>358717.7</v>
      </c>
    </row>
    <row r="39" spans="1:19" x14ac:dyDescent="0.25">
      <c r="B39" s="24"/>
      <c r="C39" s="24"/>
      <c r="D39" s="24"/>
      <c r="E39" s="25"/>
      <c r="F39" s="25"/>
      <c r="G39" s="25"/>
      <c r="H39" s="25"/>
      <c r="I39" s="25"/>
      <c r="J39" s="25"/>
      <c r="K39" s="68">
        <f t="shared" ref="K39:M41" si="0">C39+E39+H39</f>
        <v>0</v>
      </c>
      <c r="L39" s="68">
        <f t="shared" si="0"/>
        <v>0</v>
      </c>
      <c r="M39" s="68">
        <f t="shared" si="0"/>
        <v>0</v>
      </c>
      <c r="N39" s="25"/>
      <c r="O39" s="25"/>
      <c r="P39" s="25"/>
      <c r="Q39" s="69">
        <f t="shared" ref="Q39:S41" si="1">K39+N39</f>
        <v>0</v>
      </c>
      <c r="R39" s="69">
        <f t="shared" si="1"/>
        <v>0</v>
      </c>
      <c r="S39" s="69">
        <f t="shared" si="1"/>
        <v>0</v>
      </c>
    </row>
    <row r="40" spans="1:19" x14ac:dyDescent="0.25">
      <c r="B40" s="24"/>
      <c r="C40" s="24"/>
      <c r="D40" s="24"/>
      <c r="E40" s="25"/>
      <c r="F40" s="25"/>
      <c r="G40" s="25"/>
      <c r="H40" s="25"/>
      <c r="I40" s="25"/>
      <c r="J40" s="25"/>
      <c r="K40" s="68">
        <f t="shared" si="0"/>
        <v>0</v>
      </c>
      <c r="L40" s="68">
        <f t="shared" si="0"/>
        <v>0</v>
      </c>
      <c r="M40" s="68">
        <f t="shared" si="0"/>
        <v>0</v>
      </c>
      <c r="N40" s="25"/>
      <c r="O40" s="25"/>
      <c r="P40" s="25"/>
      <c r="Q40" s="69">
        <f t="shared" si="1"/>
        <v>0</v>
      </c>
      <c r="R40" s="69">
        <f t="shared" si="1"/>
        <v>0</v>
      </c>
      <c r="S40" s="69">
        <f t="shared" si="1"/>
        <v>0</v>
      </c>
    </row>
    <row r="41" spans="1:19" x14ac:dyDescent="0.25">
      <c r="B41" s="24"/>
      <c r="C41" s="24"/>
      <c r="D41" s="24"/>
      <c r="E41" s="25"/>
      <c r="F41" s="25"/>
      <c r="G41" s="25"/>
      <c r="H41" s="25"/>
      <c r="I41" s="25"/>
      <c r="J41" s="25"/>
      <c r="K41" s="68">
        <f t="shared" si="0"/>
        <v>0</v>
      </c>
      <c r="L41" s="68">
        <f t="shared" si="0"/>
        <v>0</v>
      </c>
      <c r="M41" s="68">
        <f t="shared" si="0"/>
        <v>0</v>
      </c>
      <c r="N41" s="25"/>
      <c r="O41" s="25"/>
      <c r="P41" s="25"/>
      <c r="Q41" s="69">
        <f t="shared" si="1"/>
        <v>0</v>
      </c>
      <c r="R41" s="69">
        <f t="shared" si="1"/>
        <v>0</v>
      </c>
      <c r="S41" s="69">
        <f t="shared" si="1"/>
        <v>0</v>
      </c>
    </row>
    <row r="42" spans="1:19" ht="28.5" x14ac:dyDescent="0.25">
      <c r="B42" s="17" t="s">
        <v>101</v>
      </c>
      <c r="C42" s="24">
        <v>249453.7</v>
      </c>
      <c r="D42" s="24">
        <v>237537.7</v>
      </c>
      <c r="E42" s="68">
        <f>SUM(E38:E41)</f>
        <v>110046.30000000002</v>
      </c>
      <c r="F42" s="68">
        <f t="shared" ref="F42:J42" si="2">SUM(F38:F41)</f>
        <v>110046.30000000002</v>
      </c>
      <c r="G42" s="68">
        <f t="shared" si="2"/>
        <v>110046.30000000002</v>
      </c>
      <c r="H42" s="68">
        <f t="shared" si="2"/>
        <v>0</v>
      </c>
      <c r="I42" s="68">
        <f t="shared" si="2"/>
        <v>0</v>
      </c>
      <c r="J42" s="68">
        <f t="shared" si="2"/>
        <v>0</v>
      </c>
      <c r="K42" s="68">
        <f>C42+E42+H42</f>
        <v>359500</v>
      </c>
      <c r="L42" s="68">
        <f>C42+F42+I42</f>
        <v>359500</v>
      </c>
      <c r="M42" s="68">
        <f>C42+G42+J42</f>
        <v>359500</v>
      </c>
      <c r="N42" s="70" t="s">
        <v>2</v>
      </c>
      <c r="O42" s="70" t="s">
        <v>2</v>
      </c>
      <c r="P42" s="70" t="s">
        <v>2</v>
      </c>
      <c r="Q42" s="69" t="s">
        <v>2</v>
      </c>
      <c r="R42" s="69" t="s">
        <v>2</v>
      </c>
      <c r="S42" s="69" t="s">
        <v>2</v>
      </c>
    </row>
    <row r="43" spans="1:19" ht="28.5" x14ac:dyDescent="0.25">
      <c r="B43" s="17" t="s">
        <v>102</v>
      </c>
      <c r="C43" s="24"/>
      <c r="D43" s="24"/>
      <c r="E43" s="68" t="s">
        <v>36</v>
      </c>
      <c r="F43" s="68" t="s">
        <v>36</v>
      </c>
      <c r="G43" s="68" t="s">
        <v>36</v>
      </c>
      <c r="H43" s="68" t="s">
        <v>36</v>
      </c>
      <c r="I43" s="68" t="s">
        <v>36</v>
      </c>
      <c r="J43" s="68" t="s">
        <v>36</v>
      </c>
      <c r="K43" s="68">
        <f>C43</f>
        <v>0</v>
      </c>
      <c r="L43" s="68">
        <f>C43</f>
        <v>0</v>
      </c>
      <c r="M43" s="68">
        <f>C43</f>
        <v>0</v>
      </c>
      <c r="N43" s="70" t="s">
        <v>2</v>
      </c>
      <c r="O43" s="70" t="s">
        <v>2</v>
      </c>
      <c r="P43" s="70" t="s">
        <v>2</v>
      </c>
      <c r="Q43" s="69" t="s">
        <v>2</v>
      </c>
      <c r="R43" s="69" t="s">
        <v>2</v>
      </c>
      <c r="S43" s="69" t="s">
        <v>2</v>
      </c>
    </row>
    <row r="44" spans="1:19" x14ac:dyDescent="0.25">
      <c r="B44" s="17" t="s">
        <v>103</v>
      </c>
      <c r="C44" s="68">
        <f>SUM(C38:C41)</f>
        <v>248671.4</v>
      </c>
      <c r="D44" s="68">
        <f>SUM(D38:D41)</f>
        <v>249453.7</v>
      </c>
      <c r="E44" s="68">
        <f>E42</f>
        <v>110046.30000000002</v>
      </c>
      <c r="F44" s="68">
        <f t="shared" ref="F44:J44" si="3">F42</f>
        <v>110046.30000000002</v>
      </c>
      <c r="G44" s="68">
        <f t="shared" si="3"/>
        <v>110046.30000000002</v>
      </c>
      <c r="H44" s="68">
        <f t="shared" si="3"/>
        <v>0</v>
      </c>
      <c r="I44" s="68">
        <f t="shared" si="3"/>
        <v>0</v>
      </c>
      <c r="J44" s="68">
        <f t="shared" si="3"/>
        <v>0</v>
      </c>
      <c r="K44" s="70">
        <f>K42+K43</f>
        <v>359500</v>
      </c>
      <c r="L44" s="70">
        <f t="shared" ref="L44:M44" si="4">L42+L43</f>
        <v>359500</v>
      </c>
      <c r="M44" s="70">
        <f t="shared" si="4"/>
        <v>359500</v>
      </c>
      <c r="N44" s="70">
        <f>SUM(N38:N41)</f>
        <v>0</v>
      </c>
      <c r="O44" s="70">
        <f t="shared" ref="O44:P44" si="5">SUM(O38:O41)</f>
        <v>0</v>
      </c>
      <c r="P44" s="70">
        <f t="shared" si="5"/>
        <v>0</v>
      </c>
      <c r="Q44" s="69">
        <f>K44+N44</f>
        <v>359500</v>
      </c>
      <c r="R44" s="69">
        <f>L44+O44</f>
        <v>359500</v>
      </c>
      <c r="S44" s="69">
        <f>M44+P44</f>
        <v>359500</v>
      </c>
    </row>
  </sheetData>
  <mergeCells count="13">
    <mergeCell ref="K17:K18"/>
    <mergeCell ref="B17:B18"/>
    <mergeCell ref="C17:C18"/>
    <mergeCell ref="D17:D18"/>
    <mergeCell ref="E17:E18"/>
    <mergeCell ref="F17:J17"/>
    <mergeCell ref="Q36:S36"/>
    <mergeCell ref="B32:E32"/>
    <mergeCell ref="B36:B37"/>
    <mergeCell ref="E36:G36"/>
    <mergeCell ref="H36:J36"/>
    <mergeCell ref="K36:M36"/>
    <mergeCell ref="N36:P36"/>
  </mergeCells>
  <dataValidations count="4">
    <dataValidation showInputMessage="1" showErrorMessage="1" sqref="E19:E22"/>
    <dataValidation type="list" allowBlank="1" showInputMessage="1" showErrorMessage="1" sqref="D19:D22">
      <formula1>$V$2:$V$3</formula1>
    </dataValidation>
    <dataValidation type="list" allowBlank="1" showInputMessage="1" showErrorMessage="1" sqref="B13">
      <formula1>$U$2:$U$4</formula1>
    </dataValidation>
    <dataValidation type="whole" operator="lessThan" allowBlank="1" showInputMessage="1" showErrorMessage="1" sqref="N38:P41">
      <formula1>0</formula1>
    </dataValidation>
  </dataValidations>
  <hyperlinks>
    <hyperlink ref="C12" location="_ftn1" display="_ftn1"/>
    <hyperlink ref="D12" location="_ftn2" display="_ftn2"/>
    <hyperlink ref="E12" location="_ftn3" display="_ftn3"/>
  </hyperlinks>
  <printOptions horizontalCentered="1"/>
  <pageMargins left="0.2" right="0.2" top="0.5" bottom="0.5" header="0.3" footer="0.3"/>
  <pageSetup paperSize="9" scale="8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4033" r:id="rId4" name="Check Box 1">
              <controlPr defaultSize="0" autoFill="0" autoLine="0" autoPict="0">
                <anchor moveWithCells="1">
                  <from>
                    <xdr:col>1</xdr:col>
                    <xdr:colOff>85725</xdr:colOff>
                    <xdr:row>28</xdr:row>
                    <xdr:rowOff>0</xdr:rowOff>
                  </from>
                  <to>
                    <xdr:col>2</xdr:col>
                    <xdr:colOff>1171575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4" r:id="rId5" name="Check Box 2">
              <controlPr defaultSize="0" autoFill="0" autoLine="0" autoPict="0">
                <anchor moveWithCells="1">
                  <from>
                    <xdr:col>1</xdr:col>
                    <xdr:colOff>85725</xdr:colOff>
                    <xdr:row>25</xdr:row>
                    <xdr:rowOff>171450</xdr:rowOff>
                  </from>
                  <to>
                    <xdr:col>3</xdr:col>
                    <xdr:colOff>266700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5" r:id="rId6" name="Check Box 3">
              <controlPr defaultSize="0" autoFill="0" autoLine="0" autoPict="0">
                <anchor moveWithCells="1">
                  <from>
                    <xdr:col>1</xdr:col>
                    <xdr:colOff>85725</xdr:colOff>
                    <xdr:row>27</xdr:row>
                    <xdr:rowOff>28575</xdr:rowOff>
                  </from>
                  <to>
                    <xdr:col>3</xdr:col>
                    <xdr:colOff>266700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6" r:id="rId7" name="Check Box 4">
              <controlPr defaultSize="0" autoFill="0" autoLine="0" autoPict="0">
                <anchor moveWithCells="1">
                  <from>
                    <xdr:col>1</xdr:col>
                    <xdr:colOff>95250</xdr:colOff>
                    <xdr:row>29</xdr:row>
                    <xdr:rowOff>9525</xdr:rowOff>
                  </from>
                  <to>
                    <xdr:col>2</xdr:col>
                    <xdr:colOff>571500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4"/>
  <sheetViews>
    <sheetView topLeftCell="A25" zoomScaleNormal="100" workbookViewId="0">
      <selection activeCell="G38" sqref="G38"/>
    </sheetView>
  </sheetViews>
  <sheetFormatPr defaultRowHeight="15" x14ac:dyDescent="0.25"/>
  <cols>
    <col min="1" max="1" width="6" customWidth="1"/>
    <col min="2" max="2" width="33.140625" customWidth="1"/>
    <col min="3" max="3" width="24.85546875" customWidth="1"/>
    <col min="4" max="4" width="31.5703125" customWidth="1"/>
    <col min="5" max="5" width="40" customWidth="1"/>
    <col min="6" max="6" width="24.5703125" customWidth="1"/>
    <col min="7" max="7" width="22.5703125" customWidth="1"/>
    <col min="8" max="9" width="10.42578125" customWidth="1"/>
    <col min="10" max="10" width="15.28515625" customWidth="1"/>
    <col min="11" max="11" width="18.28515625" bestFit="1" customWidth="1"/>
    <col min="12" max="12" width="10" customWidth="1"/>
    <col min="13" max="13" width="6" customWidth="1"/>
    <col min="14" max="14" width="9.5703125" customWidth="1"/>
    <col min="15" max="15" width="8.140625" customWidth="1"/>
    <col min="16" max="16" width="8" customWidth="1"/>
    <col min="21" max="23" width="0" hidden="1" customWidth="1"/>
  </cols>
  <sheetData>
    <row r="1" spans="1:23" ht="15.75" x14ac:dyDescent="0.25">
      <c r="A1" s="1" t="s">
        <v>35</v>
      </c>
      <c r="C1" s="1"/>
      <c r="D1" s="1"/>
      <c r="E1" s="1"/>
      <c r="F1" s="1"/>
      <c r="G1" s="1"/>
      <c r="H1" s="1"/>
      <c r="I1" s="1"/>
      <c r="J1" s="1"/>
      <c r="U1" s="4" t="s">
        <v>13</v>
      </c>
      <c r="V1" s="4" t="s">
        <v>14</v>
      </c>
      <c r="W1" s="4" t="s">
        <v>15</v>
      </c>
    </row>
    <row r="2" spans="1:23" x14ac:dyDescent="0.25">
      <c r="A2" s="5"/>
      <c r="C2" s="5"/>
      <c r="D2" s="5"/>
      <c r="E2" s="5"/>
      <c r="F2" s="5"/>
      <c r="G2" s="5"/>
      <c r="H2" s="5"/>
      <c r="I2" s="5"/>
      <c r="J2" s="5"/>
      <c r="U2" s="4" t="s">
        <v>16</v>
      </c>
      <c r="V2" s="4" t="s">
        <v>17</v>
      </c>
      <c r="W2" s="4"/>
    </row>
    <row r="3" spans="1:23" ht="15.75" customHeight="1" x14ac:dyDescent="0.25">
      <c r="A3" s="6" t="s">
        <v>18</v>
      </c>
      <c r="C3" s="7"/>
      <c r="D3" s="7"/>
      <c r="E3" s="7"/>
      <c r="F3" s="7"/>
      <c r="G3" s="5"/>
      <c r="H3" s="5"/>
      <c r="I3" s="5"/>
      <c r="J3" s="5"/>
      <c r="U3" s="4" t="s">
        <v>19</v>
      </c>
      <c r="V3" s="4" t="s">
        <v>20</v>
      </c>
      <c r="W3" s="4"/>
    </row>
    <row r="4" spans="1:23" ht="15.75" customHeight="1" x14ac:dyDescent="0.3">
      <c r="B4" s="8"/>
      <c r="C4" s="8"/>
      <c r="D4" s="8"/>
      <c r="E4" s="8"/>
      <c r="F4" s="8"/>
      <c r="G4" s="2"/>
      <c r="H4" s="2"/>
      <c r="I4" s="2"/>
      <c r="J4" s="2"/>
      <c r="U4" s="4" t="s">
        <v>21</v>
      </c>
      <c r="V4" s="4"/>
    </row>
    <row r="5" spans="1:23" ht="18.75" customHeight="1" x14ac:dyDescent="0.25">
      <c r="B5" s="30" t="s">
        <v>43</v>
      </c>
      <c r="C5" s="22">
        <v>1149</v>
      </c>
      <c r="E5" s="30" t="s">
        <v>47</v>
      </c>
      <c r="F5" s="22"/>
      <c r="H5" s="2"/>
      <c r="I5" s="2"/>
      <c r="J5" s="2"/>
    </row>
    <row r="6" spans="1:23" ht="80.25" customHeight="1" x14ac:dyDescent="0.25">
      <c r="B6" s="30" t="s">
        <v>44</v>
      </c>
      <c r="C6" s="76" t="s">
        <v>192</v>
      </c>
      <c r="E6" s="30" t="s">
        <v>48</v>
      </c>
      <c r="F6" s="22"/>
      <c r="H6" s="2"/>
      <c r="I6" s="2"/>
      <c r="J6" s="2"/>
    </row>
    <row r="7" spans="1:23" ht="18" customHeight="1" x14ac:dyDescent="0.25">
      <c r="B7" s="30" t="s">
        <v>45</v>
      </c>
      <c r="C7" s="22">
        <v>12001</v>
      </c>
      <c r="H7" s="2"/>
      <c r="I7" s="2"/>
      <c r="J7" s="2"/>
    </row>
    <row r="8" spans="1:23" ht="114" customHeight="1" x14ac:dyDescent="0.25">
      <c r="B8" s="30" t="s">
        <v>46</v>
      </c>
      <c r="C8" s="76" t="s">
        <v>230</v>
      </c>
      <c r="H8" s="2"/>
      <c r="I8" s="2"/>
      <c r="J8" s="2"/>
    </row>
    <row r="9" spans="1:23" ht="17.25" x14ac:dyDescent="0.25">
      <c r="B9" s="5"/>
      <c r="C9" s="5"/>
      <c r="D9" s="5"/>
      <c r="E9" s="5"/>
      <c r="F9" s="2"/>
      <c r="G9" s="2"/>
      <c r="H9" s="2"/>
      <c r="I9" s="2"/>
      <c r="J9" s="2"/>
    </row>
    <row r="10" spans="1:23" ht="15.75" customHeight="1" x14ac:dyDescent="0.25">
      <c r="A10" s="6" t="s">
        <v>22</v>
      </c>
      <c r="C10" s="2"/>
      <c r="D10" s="2"/>
      <c r="E10" s="2"/>
      <c r="F10" s="2"/>
      <c r="G10" s="2"/>
      <c r="H10" s="2"/>
      <c r="I10" s="2"/>
      <c r="J10" s="2"/>
    </row>
    <row r="11" spans="1:23" ht="17.25" x14ac:dyDescent="0.25">
      <c r="B11" s="2"/>
      <c r="C11" s="2"/>
      <c r="D11" s="2"/>
      <c r="E11" s="2"/>
      <c r="F11" s="2"/>
      <c r="G11" s="2"/>
      <c r="H11" s="2"/>
      <c r="I11" s="2"/>
      <c r="J11" s="2"/>
    </row>
    <row r="12" spans="1:23" ht="55.5" x14ac:dyDescent="0.25">
      <c r="B12" s="9" t="s">
        <v>49</v>
      </c>
      <c r="C12" s="36" t="s">
        <v>50</v>
      </c>
      <c r="D12" s="36" t="s">
        <v>51</v>
      </c>
      <c r="E12" s="36" t="s">
        <v>52</v>
      </c>
      <c r="F12" s="2"/>
      <c r="G12" s="2"/>
      <c r="H12" s="2"/>
      <c r="I12" s="2"/>
      <c r="J12" s="2"/>
    </row>
    <row r="13" spans="1:23" ht="95.25" x14ac:dyDescent="0.3">
      <c r="B13" s="23" t="s">
        <v>16</v>
      </c>
      <c r="C13" s="80" t="s">
        <v>231</v>
      </c>
      <c r="D13" s="78" t="s">
        <v>232</v>
      </c>
      <c r="E13" s="78" t="s">
        <v>224</v>
      </c>
      <c r="F13" s="8"/>
      <c r="G13" s="2"/>
      <c r="H13" s="2"/>
      <c r="I13" s="2"/>
      <c r="J13" s="8"/>
    </row>
    <row r="14" spans="1:23" ht="17.25" x14ac:dyDescent="0.3">
      <c r="B14" s="10"/>
      <c r="C14" s="10"/>
      <c r="D14" s="10"/>
      <c r="E14" s="10"/>
      <c r="F14" s="2"/>
      <c r="G14" s="2"/>
      <c r="H14" s="2"/>
      <c r="I14" s="2"/>
      <c r="J14" s="8"/>
    </row>
    <row r="15" spans="1:23" ht="17.25" x14ac:dyDescent="0.3">
      <c r="A15" s="6" t="s">
        <v>23</v>
      </c>
      <c r="C15" s="2"/>
      <c r="D15" s="2"/>
      <c r="E15" s="2"/>
      <c r="F15" s="2"/>
      <c r="G15" s="2"/>
      <c r="H15" s="2"/>
      <c r="I15" s="2"/>
      <c r="J15" s="8"/>
    </row>
    <row r="16" spans="1:23" ht="17.25" x14ac:dyDescent="0.3">
      <c r="B16" s="10"/>
      <c r="C16" s="2"/>
      <c r="D16" s="2"/>
      <c r="E16" s="2"/>
      <c r="F16" s="2"/>
      <c r="G16" s="2"/>
      <c r="H16" s="2"/>
      <c r="I16" s="2"/>
      <c r="J16" s="8"/>
    </row>
    <row r="17" spans="1:11" ht="15" customHeight="1" x14ac:dyDescent="0.25">
      <c r="B17" s="113" t="s">
        <v>53</v>
      </c>
      <c r="C17" s="113" t="s">
        <v>54</v>
      </c>
      <c r="D17" s="113" t="s">
        <v>55</v>
      </c>
      <c r="E17" s="113" t="s">
        <v>56</v>
      </c>
      <c r="F17" s="112" t="s">
        <v>57</v>
      </c>
      <c r="G17" s="112"/>
      <c r="H17" s="112"/>
      <c r="I17" s="112"/>
      <c r="J17" s="112"/>
      <c r="K17" s="112" t="s">
        <v>58</v>
      </c>
    </row>
    <row r="18" spans="1:11" ht="27" x14ac:dyDescent="0.25">
      <c r="B18" s="113"/>
      <c r="C18" s="113"/>
      <c r="D18" s="113"/>
      <c r="E18" s="113"/>
      <c r="F18" s="71" t="s">
        <v>241</v>
      </c>
      <c r="G18" s="71" t="s">
        <v>242</v>
      </c>
      <c r="H18" s="71" t="s">
        <v>1</v>
      </c>
      <c r="I18" s="71" t="s">
        <v>3</v>
      </c>
      <c r="J18" s="71" t="s">
        <v>243</v>
      </c>
      <c r="K18" s="112"/>
    </row>
    <row r="19" spans="1:11" ht="15" customHeight="1" x14ac:dyDescent="0.25">
      <c r="B19" s="23" t="s">
        <v>233</v>
      </c>
      <c r="C19" s="23" t="s">
        <v>226</v>
      </c>
      <c r="D19" s="23" t="s">
        <v>20</v>
      </c>
      <c r="E19" s="23"/>
      <c r="F19" s="23">
        <v>55</v>
      </c>
      <c r="G19" s="23" t="s">
        <v>265</v>
      </c>
      <c r="H19" s="23">
        <v>60</v>
      </c>
      <c r="I19" s="23">
        <v>60</v>
      </c>
      <c r="J19" s="23">
        <v>60</v>
      </c>
      <c r="K19" s="23"/>
    </row>
    <row r="20" spans="1:11" ht="27" x14ac:dyDescent="0.25">
      <c r="B20" s="23" t="s">
        <v>234</v>
      </c>
      <c r="C20" s="23" t="s">
        <v>122</v>
      </c>
      <c r="D20" s="23" t="s">
        <v>17</v>
      </c>
      <c r="E20" s="80" t="s">
        <v>235</v>
      </c>
      <c r="F20" s="23"/>
      <c r="G20" s="23"/>
      <c r="H20" s="23">
        <v>139776</v>
      </c>
      <c r="I20" s="23">
        <v>139776</v>
      </c>
      <c r="J20" s="23">
        <v>139776</v>
      </c>
      <c r="K20" s="23"/>
    </row>
    <row r="21" spans="1:11" x14ac:dyDescent="0.25"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x14ac:dyDescent="0.25"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17.25" x14ac:dyDescent="0.25">
      <c r="B23" s="2"/>
      <c r="C23" s="2"/>
      <c r="D23" s="2"/>
      <c r="E23" s="2"/>
      <c r="F23" s="2"/>
      <c r="G23" s="2"/>
      <c r="H23" s="2"/>
      <c r="I23" s="2"/>
      <c r="J23" s="2"/>
    </row>
    <row r="24" spans="1:11" ht="15.75" x14ac:dyDescent="0.25">
      <c r="A24" s="11" t="s">
        <v>24</v>
      </c>
      <c r="C24" s="12"/>
      <c r="D24" s="12"/>
      <c r="E24" s="12"/>
      <c r="F24" s="12"/>
      <c r="G24" s="12"/>
      <c r="H24" s="12"/>
      <c r="I24" s="12"/>
      <c r="J24" s="12"/>
    </row>
    <row r="25" spans="1:11" x14ac:dyDescent="0.25">
      <c r="A25" s="13"/>
      <c r="C25" s="14"/>
      <c r="D25" s="14"/>
      <c r="E25" s="14"/>
      <c r="F25" s="14"/>
      <c r="G25" s="14"/>
      <c r="H25" s="14"/>
      <c r="I25" s="14"/>
      <c r="J25" s="14"/>
    </row>
    <row r="26" spans="1:11" x14ac:dyDescent="0.25">
      <c r="A26" s="15" t="s">
        <v>25</v>
      </c>
      <c r="C26" s="16"/>
      <c r="D26" s="16"/>
      <c r="E26" s="12"/>
      <c r="F26" s="12"/>
      <c r="G26" s="12"/>
      <c r="H26" s="12"/>
      <c r="I26" s="12"/>
      <c r="J26" s="12"/>
    </row>
    <row r="27" spans="1:11" x14ac:dyDescent="0.25">
      <c r="B27" s="16"/>
      <c r="C27" s="16"/>
      <c r="D27" s="16"/>
      <c r="E27" s="12"/>
      <c r="F27" s="12"/>
      <c r="G27" s="12"/>
      <c r="H27" s="12"/>
      <c r="I27" s="12"/>
      <c r="J27" s="12"/>
    </row>
    <row r="28" spans="1:11" x14ac:dyDescent="0.25">
      <c r="B28" s="16"/>
      <c r="C28" s="16"/>
      <c r="D28" s="16"/>
      <c r="E28" s="12"/>
      <c r="F28" s="12"/>
      <c r="G28" s="12"/>
      <c r="H28" s="12"/>
      <c r="I28" s="12"/>
      <c r="J28" s="12"/>
    </row>
    <row r="29" spans="1:11" x14ac:dyDescent="0.25">
      <c r="B29" s="16"/>
      <c r="C29" s="16"/>
      <c r="D29" s="16"/>
      <c r="E29" s="12"/>
      <c r="F29" s="12"/>
      <c r="G29" s="12"/>
      <c r="H29" s="12"/>
      <c r="I29" s="12"/>
      <c r="J29" s="12"/>
    </row>
    <row r="30" spans="1:11" x14ac:dyDescent="0.25">
      <c r="B30" s="16"/>
      <c r="C30" s="16"/>
      <c r="D30" s="16"/>
      <c r="E30" s="12"/>
      <c r="F30" s="12"/>
      <c r="G30" s="12"/>
      <c r="H30" s="12"/>
      <c r="I30" s="12"/>
      <c r="J30" s="12"/>
    </row>
    <row r="31" spans="1:11" x14ac:dyDescent="0.25">
      <c r="A31" s="15" t="s">
        <v>26</v>
      </c>
      <c r="E31" s="12"/>
      <c r="F31" s="12"/>
      <c r="G31" s="12"/>
      <c r="H31" s="12"/>
      <c r="I31" s="12"/>
      <c r="J31" s="12"/>
    </row>
    <row r="32" spans="1:11" ht="62.25" customHeight="1" x14ac:dyDescent="0.25">
      <c r="B32" s="108"/>
      <c r="C32" s="109"/>
      <c r="D32" s="109"/>
      <c r="E32" s="110"/>
      <c r="F32" s="12"/>
      <c r="G32" s="12"/>
      <c r="H32" s="12"/>
      <c r="I32" s="12"/>
      <c r="J32" s="12"/>
    </row>
    <row r="33" spans="1:19" ht="17.25" x14ac:dyDescent="0.25">
      <c r="B33" s="2"/>
      <c r="C33" s="2"/>
      <c r="D33" s="2"/>
      <c r="E33" s="12"/>
      <c r="F33" s="12"/>
      <c r="G33" s="12"/>
      <c r="H33" s="12"/>
      <c r="I33" s="12"/>
      <c r="J33" s="12"/>
    </row>
    <row r="34" spans="1:19" x14ac:dyDescent="0.25">
      <c r="A34" s="6" t="s">
        <v>27</v>
      </c>
    </row>
    <row r="36" spans="1:19" ht="54.75" customHeight="1" x14ac:dyDescent="0.25">
      <c r="B36" s="111" t="s">
        <v>59</v>
      </c>
      <c r="C36" s="70" t="s">
        <v>60</v>
      </c>
      <c r="D36" s="70" t="s">
        <v>61</v>
      </c>
      <c r="E36" s="102" t="s">
        <v>62</v>
      </c>
      <c r="F36" s="102"/>
      <c r="G36" s="102"/>
      <c r="H36" s="102" t="s">
        <v>63</v>
      </c>
      <c r="I36" s="102"/>
      <c r="J36" s="102"/>
      <c r="K36" s="102" t="s">
        <v>64</v>
      </c>
      <c r="L36" s="102"/>
      <c r="M36" s="102"/>
      <c r="N36" s="102" t="s">
        <v>65</v>
      </c>
      <c r="O36" s="102"/>
      <c r="P36" s="102"/>
      <c r="Q36" s="107" t="s">
        <v>66</v>
      </c>
      <c r="R36" s="107"/>
      <c r="S36" s="107"/>
    </row>
    <row r="37" spans="1:19" ht="27" x14ac:dyDescent="0.25">
      <c r="B37" s="111"/>
      <c r="C37" s="70" t="s">
        <v>9</v>
      </c>
      <c r="D37" s="70" t="s">
        <v>0</v>
      </c>
      <c r="E37" s="68" t="s">
        <v>1</v>
      </c>
      <c r="F37" s="68" t="s">
        <v>3</v>
      </c>
      <c r="G37" s="68" t="s">
        <v>243</v>
      </c>
      <c r="H37" s="68" t="s">
        <v>1</v>
      </c>
      <c r="I37" s="68" t="s">
        <v>3</v>
      </c>
      <c r="J37" s="68" t="s">
        <v>243</v>
      </c>
      <c r="K37" s="68" t="s">
        <v>1</v>
      </c>
      <c r="L37" s="68" t="s">
        <v>3</v>
      </c>
      <c r="M37" s="68" t="s">
        <v>243</v>
      </c>
      <c r="N37" s="68" t="s">
        <v>1</v>
      </c>
      <c r="O37" s="68" t="s">
        <v>3</v>
      </c>
      <c r="P37" s="68" t="s">
        <v>243</v>
      </c>
      <c r="Q37" s="69" t="s">
        <v>1</v>
      </c>
      <c r="R37" s="69" t="s">
        <v>3</v>
      </c>
      <c r="S37" s="69" t="s">
        <v>243</v>
      </c>
    </row>
    <row r="38" spans="1:19" ht="48" customHeight="1" x14ac:dyDescent="0.25">
      <c r="B38" s="24" t="s">
        <v>236</v>
      </c>
      <c r="C38" s="24">
        <v>53193</v>
      </c>
      <c r="D38" s="94">
        <v>83865.600000000006</v>
      </c>
      <c r="E38" s="25">
        <v>30672.600000000006</v>
      </c>
      <c r="F38" s="25">
        <v>30672.600000000006</v>
      </c>
      <c r="G38" s="25">
        <v>30672.600000000006</v>
      </c>
      <c r="H38" s="25"/>
      <c r="I38" s="25"/>
      <c r="J38" s="25"/>
      <c r="K38" s="68">
        <f>C38+E38+H38</f>
        <v>83865.600000000006</v>
      </c>
      <c r="L38" s="68">
        <f>C38+F38+I38</f>
        <v>83865.600000000006</v>
      </c>
      <c r="M38" s="68">
        <f>C38+G38+J38</f>
        <v>83865.600000000006</v>
      </c>
      <c r="N38" s="25"/>
      <c r="O38" s="25"/>
      <c r="P38" s="25"/>
      <c r="Q38" s="69">
        <f>K38+N38</f>
        <v>83865.600000000006</v>
      </c>
      <c r="R38" s="69">
        <f>L38+O38</f>
        <v>83865.600000000006</v>
      </c>
      <c r="S38" s="69">
        <f>M38+P38</f>
        <v>83865.600000000006</v>
      </c>
    </row>
    <row r="39" spans="1:19" x14ac:dyDescent="0.25">
      <c r="B39" s="24"/>
      <c r="C39" s="24"/>
      <c r="D39" s="24"/>
      <c r="E39" s="25"/>
      <c r="F39" s="25"/>
      <c r="G39" s="25"/>
      <c r="H39" s="25"/>
      <c r="I39" s="25"/>
      <c r="J39" s="25"/>
      <c r="K39" s="68">
        <f t="shared" ref="K39:M41" si="0">C39+E39+H39</f>
        <v>0</v>
      </c>
      <c r="L39" s="68">
        <f t="shared" si="0"/>
        <v>0</v>
      </c>
      <c r="M39" s="68">
        <f t="shared" si="0"/>
        <v>0</v>
      </c>
      <c r="N39" s="25"/>
      <c r="O39" s="25"/>
      <c r="P39" s="25"/>
      <c r="Q39" s="69">
        <f t="shared" ref="Q39:S41" si="1">K39+N39</f>
        <v>0</v>
      </c>
      <c r="R39" s="69">
        <f t="shared" si="1"/>
        <v>0</v>
      </c>
      <c r="S39" s="69">
        <f t="shared" si="1"/>
        <v>0</v>
      </c>
    </row>
    <row r="40" spans="1:19" x14ac:dyDescent="0.25">
      <c r="B40" s="24"/>
      <c r="C40" s="24"/>
      <c r="D40" s="24"/>
      <c r="E40" s="25"/>
      <c r="F40" s="25"/>
      <c r="G40" s="25"/>
      <c r="H40" s="25"/>
      <c r="I40" s="25"/>
      <c r="J40" s="25"/>
      <c r="K40" s="68">
        <f t="shared" si="0"/>
        <v>0</v>
      </c>
      <c r="L40" s="68">
        <f t="shared" si="0"/>
        <v>0</v>
      </c>
      <c r="M40" s="68">
        <f t="shared" si="0"/>
        <v>0</v>
      </c>
      <c r="N40" s="25"/>
      <c r="O40" s="25"/>
      <c r="P40" s="25"/>
      <c r="Q40" s="69">
        <f t="shared" si="1"/>
        <v>0</v>
      </c>
      <c r="R40" s="69">
        <f t="shared" si="1"/>
        <v>0</v>
      </c>
      <c r="S40" s="69">
        <f t="shared" si="1"/>
        <v>0</v>
      </c>
    </row>
    <row r="41" spans="1:19" x14ac:dyDescent="0.25">
      <c r="B41" s="24"/>
      <c r="C41" s="24"/>
      <c r="D41" s="24"/>
      <c r="E41" s="25"/>
      <c r="F41" s="25"/>
      <c r="G41" s="25"/>
      <c r="H41" s="25"/>
      <c r="I41" s="25"/>
      <c r="J41" s="25"/>
      <c r="K41" s="68">
        <f t="shared" si="0"/>
        <v>0</v>
      </c>
      <c r="L41" s="68">
        <f t="shared" si="0"/>
        <v>0</v>
      </c>
      <c r="M41" s="68">
        <f t="shared" si="0"/>
        <v>0</v>
      </c>
      <c r="N41" s="25"/>
      <c r="O41" s="25"/>
      <c r="P41" s="25"/>
      <c r="Q41" s="69">
        <f t="shared" si="1"/>
        <v>0</v>
      </c>
      <c r="R41" s="69">
        <f t="shared" si="1"/>
        <v>0</v>
      </c>
      <c r="S41" s="69">
        <f t="shared" si="1"/>
        <v>0</v>
      </c>
    </row>
    <row r="42" spans="1:19" ht="28.5" x14ac:dyDescent="0.25">
      <c r="B42" s="17" t="s">
        <v>101</v>
      </c>
      <c r="C42" s="24">
        <v>51279.72</v>
      </c>
      <c r="D42" s="24">
        <v>66669</v>
      </c>
      <c r="E42" s="68">
        <f>SUM(E38:E41)</f>
        <v>30672.600000000006</v>
      </c>
      <c r="F42" s="68">
        <f t="shared" ref="F42:J42" si="2">SUM(F38:F41)</f>
        <v>30672.600000000006</v>
      </c>
      <c r="G42" s="68">
        <f t="shared" si="2"/>
        <v>30672.600000000006</v>
      </c>
      <c r="H42" s="68">
        <f t="shared" si="2"/>
        <v>0</v>
      </c>
      <c r="I42" s="68">
        <f t="shared" si="2"/>
        <v>0</v>
      </c>
      <c r="J42" s="68">
        <f t="shared" si="2"/>
        <v>0</v>
      </c>
      <c r="K42" s="68">
        <f>C42+E42+H42</f>
        <v>81952.320000000007</v>
      </c>
      <c r="L42" s="68">
        <f>C42+F42+I42</f>
        <v>81952.320000000007</v>
      </c>
      <c r="M42" s="68">
        <f>C42+G42+J42</f>
        <v>81952.320000000007</v>
      </c>
      <c r="N42" s="70" t="s">
        <v>2</v>
      </c>
      <c r="O42" s="70" t="s">
        <v>2</v>
      </c>
      <c r="P42" s="70" t="s">
        <v>2</v>
      </c>
      <c r="Q42" s="69" t="s">
        <v>2</v>
      </c>
      <c r="R42" s="69" t="s">
        <v>2</v>
      </c>
      <c r="S42" s="69" t="s">
        <v>2</v>
      </c>
    </row>
    <row r="43" spans="1:19" ht="28.5" x14ac:dyDescent="0.25">
      <c r="B43" s="17" t="s">
        <v>102</v>
      </c>
      <c r="C43" s="24"/>
      <c r="D43" s="24"/>
      <c r="E43" s="68" t="s">
        <v>36</v>
      </c>
      <c r="F43" s="68" t="s">
        <v>36</v>
      </c>
      <c r="G43" s="68" t="s">
        <v>36</v>
      </c>
      <c r="H43" s="68" t="s">
        <v>36</v>
      </c>
      <c r="I43" s="68" t="s">
        <v>36</v>
      </c>
      <c r="J43" s="68" t="s">
        <v>36</v>
      </c>
      <c r="K43" s="68">
        <f>C43</f>
        <v>0</v>
      </c>
      <c r="L43" s="68">
        <f>C43</f>
        <v>0</v>
      </c>
      <c r="M43" s="68">
        <f>C43</f>
        <v>0</v>
      </c>
      <c r="N43" s="70" t="s">
        <v>2</v>
      </c>
      <c r="O43" s="70" t="s">
        <v>2</v>
      </c>
      <c r="P43" s="70" t="s">
        <v>2</v>
      </c>
      <c r="Q43" s="69" t="s">
        <v>2</v>
      </c>
      <c r="R43" s="69" t="s">
        <v>2</v>
      </c>
      <c r="S43" s="69" t="s">
        <v>2</v>
      </c>
    </row>
    <row r="44" spans="1:19" x14ac:dyDescent="0.25">
      <c r="B44" s="17" t="s">
        <v>103</v>
      </c>
      <c r="C44" s="68">
        <f>SUM(C38:C41)</f>
        <v>53193</v>
      </c>
      <c r="D44" s="68">
        <f>SUM(D38:D41)</f>
        <v>83865.600000000006</v>
      </c>
      <c r="E44" s="68">
        <f>E42</f>
        <v>30672.600000000006</v>
      </c>
      <c r="F44" s="68">
        <f t="shared" ref="F44:J44" si="3">F42</f>
        <v>30672.600000000006</v>
      </c>
      <c r="G44" s="68">
        <f t="shared" si="3"/>
        <v>30672.600000000006</v>
      </c>
      <c r="H44" s="68">
        <f t="shared" si="3"/>
        <v>0</v>
      </c>
      <c r="I44" s="68">
        <f t="shared" si="3"/>
        <v>0</v>
      </c>
      <c r="J44" s="68">
        <f t="shared" si="3"/>
        <v>0</v>
      </c>
      <c r="K44" s="70">
        <f>K42+K43</f>
        <v>81952.320000000007</v>
      </c>
      <c r="L44" s="70">
        <f t="shared" ref="L44:M44" si="4">L42+L43</f>
        <v>81952.320000000007</v>
      </c>
      <c r="M44" s="70">
        <f t="shared" si="4"/>
        <v>81952.320000000007</v>
      </c>
      <c r="N44" s="70">
        <f>SUM(N38:N41)</f>
        <v>0</v>
      </c>
      <c r="O44" s="70">
        <f t="shared" ref="O44:P44" si="5">SUM(O38:O41)</f>
        <v>0</v>
      </c>
      <c r="P44" s="70">
        <f t="shared" si="5"/>
        <v>0</v>
      </c>
      <c r="Q44" s="69">
        <f>K44+N44</f>
        <v>81952.320000000007</v>
      </c>
      <c r="R44" s="69">
        <f>L44+O44</f>
        <v>81952.320000000007</v>
      </c>
      <c r="S44" s="69">
        <f>M44+P44</f>
        <v>81952.320000000007</v>
      </c>
    </row>
  </sheetData>
  <mergeCells count="13">
    <mergeCell ref="K17:K18"/>
    <mergeCell ref="B17:B18"/>
    <mergeCell ref="C17:C18"/>
    <mergeCell ref="D17:D18"/>
    <mergeCell ref="E17:E18"/>
    <mergeCell ref="F17:J17"/>
    <mergeCell ref="Q36:S36"/>
    <mergeCell ref="B32:E32"/>
    <mergeCell ref="B36:B37"/>
    <mergeCell ref="E36:G36"/>
    <mergeCell ref="H36:J36"/>
    <mergeCell ref="K36:M36"/>
    <mergeCell ref="N36:P36"/>
  </mergeCells>
  <dataValidations count="4">
    <dataValidation type="whole" operator="lessThan" allowBlank="1" showInputMessage="1" showErrorMessage="1" sqref="N38:P41">
      <formula1>0</formula1>
    </dataValidation>
    <dataValidation type="list" allowBlank="1" showInputMessage="1" showErrorMessage="1" sqref="B13">
      <formula1>$U$2:$U$4</formula1>
    </dataValidation>
    <dataValidation type="list" allowBlank="1" showInputMessage="1" showErrorMessage="1" sqref="D19:D22">
      <formula1>$V$2:$V$3</formula1>
    </dataValidation>
    <dataValidation showInputMessage="1" showErrorMessage="1" sqref="E19:E22"/>
  </dataValidations>
  <hyperlinks>
    <hyperlink ref="C12" location="_ftn1" display="_ftn1"/>
    <hyperlink ref="D12" location="_ftn2" display="_ftn2"/>
    <hyperlink ref="E12" location="_ftn3" display="_ftn3"/>
  </hyperlinks>
  <printOptions horizontalCentered="1"/>
  <pageMargins left="0.2" right="0.2" top="0.5" bottom="0.5" header="0.3" footer="0.3"/>
  <pageSetup paperSize="9" scale="8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5057" r:id="rId4" name="Check Box 1">
              <controlPr defaultSize="0" autoFill="0" autoLine="0" autoPict="0">
                <anchor moveWithCells="1">
                  <from>
                    <xdr:col>1</xdr:col>
                    <xdr:colOff>85725</xdr:colOff>
                    <xdr:row>28</xdr:row>
                    <xdr:rowOff>0</xdr:rowOff>
                  </from>
                  <to>
                    <xdr:col>2</xdr:col>
                    <xdr:colOff>1171575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58" r:id="rId5" name="Check Box 2">
              <controlPr defaultSize="0" autoFill="0" autoLine="0" autoPict="0">
                <anchor moveWithCells="1">
                  <from>
                    <xdr:col>1</xdr:col>
                    <xdr:colOff>85725</xdr:colOff>
                    <xdr:row>25</xdr:row>
                    <xdr:rowOff>171450</xdr:rowOff>
                  </from>
                  <to>
                    <xdr:col>3</xdr:col>
                    <xdr:colOff>266700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59" r:id="rId6" name="Check Box 3">
              <controlPr defaultSize="0" autoFill="0" autoLine="0" autoPict="0">
                <anchor moveWithCells="1">
                  <from>
                    <xdr:col>1</xdr:col>
                    <xdr:colOff>85725</xdr:colOff>
                    <xdr:row>27</xdr:row>
                    <xdr:rowOff>28575</xdr:rowOff>
                  </from>
                  <to>
                    <xdr:col>3</xdr:col>
                    <xdr:colOff>266700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0" r:id="rId7" name="Check Box 4">
              <controlPr defaultSize="0" autoFill="0" autoLine="0" autoPict="0">
                <anchor moveWithCells="1">
                  <from>
                    <xdr:col>1</xdr:col>
                    <xdr:colOff>95250</xdr:colOff>
                    <xdr:row>29</xdr:row>
                    <xdr:rowOff>9525</xdr:rowOff>
                  </from>
                  <to>
                    <xdr:col>2</xdr:col>
                    <xdr:colOff>571500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tabSelected="1" zoomScale="120" zoomScaleNormal="120" workbookViewId="0">
      <selection activeCell="A25" sqref="A25:XFD25"/>
    </sheetView>
  </sheetViews>
  <sheetFormatPr defaultRowHeight="15" x14ac:dyDescent="0.25"/>
  <cols>
    <col min="1" max="1" width="4.85546875" customWidth="1"/>
    <col min="2" max="2" width="9.85546875" customWidth="1"/>
    <col min="3" max="3" width="11.28515625" customWidth="1"/>
    <col min="4" max="4" width="10" customWidth="1"/>
    <col min="5" max="5" width="14" customWidth="1"/>
    <col min="6" max="6" width="19.42578125" customWidth="1"/>
    <col min="7" max="7" width="14" customWidth="1"/>
    <col min="8" max="8" width="12.28515625" customWidth="1"/>
    <col min="9" max="9" width="12.42578125" customWidth="1"/>
    <col min="10" max="10" width="13" customWidth="1"/>
    <col min="11" max="11" width="10.28515625" customWidth="1"/>
    <col min="12" max="13" width="9.5703125" customWidth="1"/>
    <col min="14" max="14" width="12.85546875" customWidth="1"/>
    <col min="15" max="15" width="13.28515625" customWidth="1"/>
    <col min="16" max="16" width="11" customWidth="1"/>
    <col min="17" max="17" width="9.5703125" customWidth="1"/>
    <col min="18" max="18" width="12.140625" customWidth="1"/>
    <col min="19" max="19" width="9.28515625" bestFit="1" customWidth="1"/>
    <col min="20" max="20" width="12.5703125" customWidth="1"/>
    <col min="21" max="21" width="13.5703125" customWidth="1"/>
    <col min="22" max="22" width="12.85546875" customWidth="1"/>
    <col min="23" max="23" width="11.140625" customWidth="1"/>
    <col min="24" max="24" width="10.42578125" customWidth="1"/>
    <col min="25" max="25" width="25" customWidth="1"/>
  </cols>
  <sheetData>
    <row r="1" spans="1:25" ht="19.5" x14ac:dyDescent="0.25">
      <c r="A1" s="1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5" ht="17.25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81"/>
      <c r="O2" s="19"/>
      <c r="P2" s="19"/>
      <c r="Q2" s="19"/>
      <c r="R2" s="19"/>
      <c r="S2" s="19"/>
      <c r="T2" s="81"/>
      <c r="U2" s="81"/>
      <c r="V2" s="81"/>
    </row>
    <row r="3" spans="1:25" ht="17.25" x14ac:dyDescent="0.25">
      <c r="A3" s="1" t="s">
        <v>41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5" ht="17.25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5" ht="17.25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5" ht="34.5" customHeight="1" x14ac:dyDescent="0.25">
      <c r="A6" s="20"/>
      <c r="B6" s="101" t="s">
        <v>109</v>
      </c>
      <c r="C6" s="101"/>
      <c r="D6" s="100" t="s">
        <v>7</v>
      </c>
      <c r="E6" s="100"/>
      <c r="F6" s="100" t="s">
        <v>33</v>
      </c>
      <c r="G6" s="100"/>
      <c r="H6" s="100" t="s">
        <v>28</v>
      </c>
      <c r="I6" s="100"/>
      <c r="J6" s="100"/>
      <c r="K6" s="100" t="s">
        <v>29</v>
      </c>
      <c r="L6" s="100"/>
      <c r="M6" s="100"/>
      <c r="N6" s="102" t="s">
        <v>30</v>
      </c>
      <c r="O6" s="102"/>
      <c r="P6" s="102"/>
      <c r="Q6" s="100" t="s">
        <v>34</v>
      </c>
      <c r="R6" s="100"/>
      <c r="S6" s="100"/>
      <c r="T6" s="106" t="s">
        <v>110</v>
      </c>
      <c r="U6" s="106"/>
      <c r="V6" s="106"/>
      <c r="W6" s="100" t="s">
        <v>39</v>
      </c>
      <c r="X6" s="100" t="s">
        <v>38</v>
      </c>
      <c r="Y6" s="100" t="s">
        <v>111</v>
      </c>
    </row>
    <row r="7" spans="1:25" ht="25.5" x14ac:dyDescent="0.25">
      <c r="A7" s="20" t="s">
        <v>108</v>
      </c>
      <c r="B7" s="20" t="s">
        <v>5</v>
      </c>
      <c r="C7" s="20" t="s">
        <v>6</v>
      </c>
      <c r="D7" s="21" t="s">
        <v>32</v>
      </c>
      <c r="E7" s="20" t="s">
        <v>6</v>
      </c>
      <c r="F7" s="21" t="s">
        <v>244</v>
      </c>
      <c r="G7" s="21" t="s">
        <v>245</v>
      </c>
      <c r="H7" s="21" t="s">
        <v>1</v>
      </c>
      <c r="I7" s="21" t="s">
        <v>3</v>
      </c>
      <c r="J7" s="21" t="s">
        <v>243</v>
      </c>
      <c r="K7" s="96" t="s">
        <v>1</v>
      </c>
      <c r="L7" s="96" t="s">
        <v>3</v>
      </c>
      <c r="M7" s="96" t="s">
        <v>243</v>
      </c>
      <c r="N7" s="96" t="s">
        <v>1</v>
      </c>
      <c r="O7" s="96" t="s">
        <v>3</v>
      </c>
      <c r="P7" s="96" t="s">
        <v>243</v>
      </c>
      <c r="Q7" s="96" t="s">
        <v>1</v>
      </c>
      <c r="R7" s="96" t="s">
        <v>3</v>
      </c>
      <c r="S7" s="96" t="s">
        <v>243</v>
      </c>
      <c r="T7" s="96" t="s">
        <v>1</v>
      </c>
      <c r="U7" s="96" t="s">
        <v>3</v>
      </c>
      <c r="V7" s="96" t="s">
        <v>243</v>
      </c>
      <c r="W7" s="100"/>
      <c r="X7" s="100"/>
      <c r="Y7" s="100"/>
    </row>
    <row r="8" spans="1:25" ht="69" customHeight="1" x14ac:dyDescent="0.25">
      <c r="A8" s="26">
        <v>1</v>
      </c>
      <c r="B8" s="26">
        <f>'Հ1 Ձև 2 (1)'!$C$5</f>
        <v>1052</v>
      </c>
      <c r="C8" s="26">
        <f>'Հ1 Ձև 2 (1)'!$C$7</f>
        <v>11001</v>
      </c>
      <c r="D8" s="77" t="str">
        <f>'Հ1 Ձև 2 (1)'!$C$6</f>
        <v>Քաղաքացիական կացության ակտերի գրանցում</v>
      </c>
      <c r="E8" s="77" t="str">
        <f>'Հ1 Ձև 2 (1)'!$C$8</f>
        <v>Քաղաքացիական կացության ակտերի գրանցման ծառայությունների տրամադրում</v>
      </c>
      <c r="F8" s="62">
        <f>'Հ1 Ձև 2 (1)'!$C$44</f>
        <v>154492.49</v>
      </c>
      <c r="G8" s="62">
        <f>'Հ1 Ձև 2 (1)'!$D$44</f>
        <v>156433.20000000001</v>
      </c>
      <c r="H8" s="62">
        <f>'Հ1 Ձև 2 (1)'!$E$44</f>
        <v>80157.31</v>
      </c>
      <c r="I8" s="62">
        <f>'Հ1 Ձև 2 (1)'!$F$44</f>
        <v>80157.31</v>
      </c>
      <c r="J8" s="62">
        <f>'Հ1 Ձև 2 (1)'!$G$44</f>
        <v>80157.31</v>
      </c>
      <c r="K8" s="62">
        <f>'Հ1 Ձև 2 (1)'!$H$44</f>
        <v>0</v>
      </c>
      <c r="L8" s="62">
        <f>'Հ1 Ձև 2 (1)'!$I$44</f>
        <v>0</v>
      </c>
      <c r="M8" s="62">
        <f>'Հ1 Ձև 2 (1)'!$J$44</f>
        <v>0</v>
      </c>
      <c r="N8" s="62">
        <f>'Հ1 Ձև 2 (1)'!$K$44</f>
        <v>234649.8</v>
      </c>
      <c r="O8" s="62">
        <f>'Հ1 Ձև 2 (1)'!$L$44</f>
        <v>234649.8</v>
      </c>
      <c r="P8" s="62">
        <f>'Հ1 Ձև 2 (1)'!$M$44</f>
        <v>234649.8</v>
      </c>
      <c r="Q8" s="62">
        <f>'Հ1 Ձև 2 (1)'!$N$44</f>
        <v>0</v>
      </c>
      <c r="R8" s="62">
        <f>'Հ1 Ձև 2 (1)'!$O$44</f>
        <v>0</v>
      </c>
      <c r="S8" s="62">
        <f>'Հ1 Ձև 2 (1)'!$P$44</f>
        <v>0</v>
      </c>
      <c r="T8" s="62">
        <f>'Հ1 Ձև 2 (1)'!$Q$44</f>
        <v>234649.8</v>
      </c>
      <c r="U8" s="62">
        <f>'Հ1 Ձև 2 (1)'!$R$44</f>
        <v>234649.8</v>
      </c>
      <c r="V8" s="62">
        <f>'Հ1 Ձև 2 (1)'!$S$44</f>
        <v>234649.8</v>
      </c>
      <c r="W8" s="26">
        <f>'Հ1 Ձև 2 (1)'!$F$5</f>
        <v>0</v>
      </c>
      <c r="X8" s="26" t="str">
        <f>'Հ1 Ձև 2 (1)'!$F$6</f>
        <v>շարունակական</v>
      </c>
      <c r="Y8" s="26" t="str">
        <f>'Հ1 Ձև 2 (1)'!$B$13</f>
        <v>Պարտադիր</v>
      </c>
    </row>
    <row r="9" spans="1:25" ht="72.75" customHeight="1" x14ac:dyDescent="0.25">
      <c r="A9" s="27">
        <v>2</v>
      </c>
      <c r="B9" s="27">
        <f>'Հ1 Ձև 2 (4)'!$C$5</f>
        <v>1057</v>
      </c>
      <c r="C9" s="27">
        <f>'Հ1 Ձև 2 (4)'!$C$7</f>
        <v>11010</v>
      </c>
      <c r="D9" s="27" t="str">
        <f>'Հ1 Ձև 2 (4)'!$C$6</f>
        <v>Արդարադատության ոլորտում քաղաքականության  մշակում, ծրագրերի համակարգում, խորհրդատվության և մոնիտորինգի իրականացում</v>
      </c>
      <c r="E9" s="27" t="str">
        <f>'Հ1 Ձև 2 (4)'!$C$8</f>
        <v xml:space="preserve">Աջակցություն օրենսդրության զարգացման և իրավական հետազոտությունների կենտրոնի գործունեությանը </v>
      </c>
      <c r="F9" s="63">
        <f>'Հ1 Ձև 2 (4)'!$C$41</f>
        <v>324668.2</v>
      </c>
      <c r="G9" s="63">
        <f>'Հ1 Ձև 2 (4)'!$D$41</f>
        <v>267611.5</v>
      </c>
      <c r="H9" s="63">
        <f>'Հ1 Ձև 2 (4)'!$E$41</f>
        <v>-54606.7</v>
      </c>
      <c r="I9" s="63">
        <f>'Հ1 Ձև 2 (4)'!$F$41</f>
        <v>-54606.7</v>
      </c>
      <c r="J9" s="63">
        <f>'Հ1 Ձև 2 (4)'!$G$41</f>
        <v>-54606.7</v>
      </c>
      <c r="K9" s="63">
        <f>'Հ1 Ձև 2 (4)'!$H$41</f>
        <v>0</v>
      </c>
      <c r="L9" s="63">
        <f>'Հ1 Ձև 2 (4)'!$I$41</f>
        <v>0</v>
      </c>
      <c r="M9" s="63">
        <f>'Հ1 Ձև 2 (4)'!$J$41</f>
        <v>0</v>
      </c>
      <c r="N9" s="63">
        <f>'Հ1 Ձև 2 (4)'!$K$41</f>
        <v>-54606.7</v>
      </c>
      <c r="O9" s="63">
        <f>'Հ1 Ձև 2 (4)'!$L$41</f>
        <v>-54606.7</v>
      </c>
      <c r="P9" s="63">
        <f>'Հ1 Ձև 2 (4)'!$M$41</f>
        <v>-54606.7</v>
      </c>
      <c r="Q9" s="63">
        <f>'Հ1 Ձև 2 (4)'!$N$41</f>
        <v>0</v>
      </c>
      <c r="R9" s="63">
        <f>'Հ1 Ձև 2 (4)'!$O$41</f>
        <v>0</v>
      </c>
      <c r="S9" s="63">
        <f>'Հ1 Ձև 2 (4)'!$P$41</f>
        <v>0</v>
      </c>
      <c r="T9" s="63">
        <f>'Հ1 Ձև 2 (4)'!$Q$41</f>
        <v>-54606.7</v>
      </c>
      <c r="U9" s="63">
        <f>'Հ1 Ձև 2 (4)'!$R$41</f>
        <v>-54606.7</v>
      </c>
      <c r="V9" s="63">
        <f>'Հ1 Ձև 2 (4)'!$S$41</f>
        <v>-54606.7</v>
      </c>
      <c r="W9" s="27">
        <f>'Հ1 Ձև 2 (4)'!$F$5</f>
        <v>2016</v>
      </c>
      <c r="X9" s="27" t="str">
        <f>'Հ1 Ձև 2 (4)'!$F$6</f>
        <v>շարունակական</v>
      </c>
      <c r="Y9" s="27" t="str">
        <f>'Հ1 Ձև 2 (4)'!$B$13</f>
        <v>Հայեցողական (շարունակական)</v>
      </c>
    </row>
    <row r="10" spans="1:25" ht="147" customHeight="1" x14ac:dyDescent="0.25">
      <c r="A10" s="27">
        <v>3</v>
      </c>
      <c r="B10" s="27">
        <f>'Հ1 Ձև 2 (5)'!$C$5</f>
        <v>1057</v>
      </c>
      <c r="C10" s="27">
        <f>'Հ1 Ձև 2 (5)'!$C$7</f>
        <v>31001</v>
      </c>
      <c r="D10" s="27" t="str">
        <f>'Հ1 Ձև 2 (5)'!$C$6</f>
        <v>Արդարադատության ոլորտում քաղաքականության  մշակում, ծրագրերի համակարգում, խորհրդատվության և մոնիտորինգի իրականացում</v>
      </c>
      <c r="E10" s="27" t="str">
        <f>'Հ1 Ձև 2 (5)'!$C$8</f>
        <v>ՀՀ արդարադատության նախարարության տեխնիկական հագեցվածության ապահովում</v>
      </c>
      <c r="F10" s="63">
        <f>'Հ1 Ձև 2 (5)'!$C$44</f>
        <v>14464</v>
      </c>
      <c r="G10" s="63">
        <f>'Հ1 Ձև 2 (5)'!$D$44</f>
        <v>22627.3</v>
      </c>
      <c r="H10" s="63">
        <f>'Հ1 Ձև 2 (5)'!$E$44</f>
        <v>0</v>
      </c>
      <c r="I10" s="63">
        <f>'Հ1 Ձև 2 (5)'!$F$44</f>
        <v>0</v>
      </c>
      <c r="J10" s="63">
        <f>'Հ1 Ձև 2 (5)'!$G$44</f>
        <v>0</v>
      </c>
      <c r="K10" s="63">
        <f>'Հ1 Ձև 2 (5)'!$H$44</f>
        <v>60840.5</v>
      </c>
      <c r="L10" s="63">
        <f>'Հ1 Ձև 2 (5)'!$I$44</f>
        <v>20536</v>
      </c>
      <c r="M10" s="63">
        <f>'Հ1 Ձև 2 (5)'!$J$44</f>
        <v>15536</v>
      </c>
      <c r="N10" s="63">
        <f>'Հ1 Ձև 2 (5)'!$K$44</f>
        <v>79715.350000000006</v>
      </c>
      <c r="O10" s="63">
        <f>'Հ1 Ձև 2 (5)'!$L$44</f>
        <v>39410.85</v>
      </c>
      <c r="P10" s="63">
        <f>'Հ1 Ձև 2 (5)'!$M$44</f>
        <v>34410.85</v>
      </c>
      <c r="Q10" s="63">
        <f>'Հ1 Ձև 2 (5)'!$N$44</f>
        <v>0</v>
      </c>
      <c r="R10" s="63">
        <f>'Հ1 Ձև 2 (5)'!$O$44</f>
        <v>0</v>
      </c>
      <c r="S10" s="63">
        <f>'Հ1 Ձև 2 (5)'!$P$44</f>
        <v>0</v>
      </c>
      <c r="T10" s="63">
        <f>'Հ1 Ձև 2 (5)'!$Q$44</f>
        <v>79715.350000000006</v>
      </c>
      <c r="U10" s="63">
        <f>'Հ1 Ձև 2 (5)'!$R$44</f>
        <v>39410.85</v>
      </c>
      <c r="V10" s="63">
        <f>'Հ1 Ձև 2 (5)'!$S$44</f>
        <v>34410.85</v>
      </c>
      <c r="W10" s="27">
        <f>'Հ1 Ձև 2 (5)'!$F$5</f>
        <v>0</v>
      </c>
      <c r="X10" s="27">
        <f>'Հ1 Ձև 2 (5)'!$F$6</f>
        <v>0</v>
      </c>
      <c r="Y10" s="27" t="str">
        <f>'Հ1 Ձև 2 (5)'!$B$13</f>
        <v>Հայեցողական (ոչ շարունակական)</v>
      </c>
    </row>
    <row r="11" spans="1:25" ht="67.5" customHeight="1" x14ac:dyDescent="0.25">
      <c r="A11" s="27">
        <v>4</v>
      </c>
      <c r="B11" s="27">
        <f>'Հ1 Ձև 2 (6)'!$C$5</f>
        <v>1093</v>
      </c>
      <c r="C11" s="27">
        <f>'Հ1 Ձև 2 (6)'!$C$7</f>
        <v>11001</v>
      </c>
      <c r="D11" s="27" t="str">
        <f>'Հ1 Ձև 2 (6)'!$C$6</f>
        <v>Դատական և հանրային պաշտպանություն</v>
      </c>
      <c r="E11" s="27" t="str">
        <f>'Հ1 Ձև 2 (6)'!$C$8</f>
        <v>Հանրային պաշտպանության ծառայություններ</v>
      </c>
      <c r="F11" s="63">
        <f>'Հ1 Ձև 2 (6)'!$C$45</f>
        <v>609535.69999999995</v>
      </c>
      <c r="G11" s="63">
        <f>'Հ1 Ձև 2 (6)'!$D$45</f>
        <v>676703</v>
      </c>
      <c r="H11" s="63">
        <f>'Հ1 Ձև 2 (6)'!$E$45</f>
        <v>67167.3</v>
      </c>
      <c r="I11" s="63">
        <f>'Հ1 Ձև 2 (6)'!$F$45</f>
        <v>67167.3</v>
      </c>
      <c r="J11" s="63">
        <f>'Հ1 Ձև 2 (6)'!$G$45</f>
        <v>67167.3</v>
      </c>
      <c r="K11" s="63">
        <f>'Հ1 Ձև 2 (6)'!$H$45</f>
        <v>0</v>
      </c>
      <c r="L11" s="63">
        <f>'Հ1 Ձև 2 (6)'!$I$45</f>
        <v>0</v>
      </c>
      <c r="M11" s="63">
        <f>'Հ1 Ձև 2 (6)'!$J$45</f>
        <v>0</v>
      </c>
      <c r="N11" s="63">
        <f>'Հ1 Ձև 2 (6)'!$K$45</f>
        <v>676703</v>
      </c>
      <c r="O11" s="63">
        <f>'Հ1 Ձև 2 (6)'!$L$45</f>
        <v>676703</v>
      </c>
      <c r="P11" s="63">
        <f>'Հ1 Ձև 2 (6)'!$M$45</f>
        <v>676703</v>
      </c>
      <c r="Q11" s="63">
        <f>'Հ1 Ձև 2 (6)'!$N$45</f>
        <v>0</v>
      </c>
      <c r="R11" s="63">
        <f>'Հ1 Ձև 2 (6)'!$O$45</f>
        <v>0</v>
      </c>
      <c r="S11" s="63">
        <f>'Հ1 Ձև 2 (6)'!$P$45</f>
        <v>0</v>
      </c>
      <c r="T11" s="63">
        <f>'Հ1 Ձև 2 (6)'!$Q$45</f>
        <v>676703</v>
      </c>
      <c r="U11" s="63">
        <f>'Հ1 Ձև 2 (6)'!$R$45</f>
        <v>676703</v>
      </c>
      <c r="V11" s="63">
        <f>'Հ1 Ձև 2 (6)'!$S$45</f>
        <v>676703</v>
      </c>
      <c r="W11" s="27">
        <f>'Հ1 Ձև 2 (6)'!$F$5</f>
        <v>0</v>
      </c>
      <c r="X11" s="27" t="str">
        <f>'Հ1 Ձև 2 (6)'!$F$6</f>
        <v>շարունակական</v>
      </c>
      <c r="Y11" s="27" t="str">
        <f>'Հ1 Ձև 2 (6)'!$B$13</f>
        <v>Պարտադիր</v>
      </c>
    </row>
    <row r="12" spans="1:25" ht="67.5" customHeight="1" x14ac:dyDescent="0.25">
      <c r="A12" s="27">
        <v>5</v>
      </c>
      <c r="B12" s="27">
        <f>'Հ1 Ձև 2 (7)'!$C$5</f>
        <v>1093</v>
      </c>
      <c r="C12" s="27">
        <f>'Հ1 Ձև 2 (7)'!$C$7</f>
        <v>11002</v>
      </c>
      <c r="D12" s="27" t="str">
        <f>'Հ1 Ձև 2 (7)'!$C$6</f>
        <v>Դատական և հանրային պաշտպանություն</v>
      </c>
      <c r="E12" s="27" t="str">
        <f>'Հ1 Ձև 2 (7)'!$C$8</f>
        <v>Սնանկության գործերով կառավարչական  ծառայությունների ձեռքբերում</v>
      </c>
      <c r="F12" s="63">
        <f>'Հ1 Ձև 2 (7)'!$C$44</f>
        <v>71000</v>
      </c>
      <c r="G12" s="63">
        <f>'Հ1 Ձև 2 (7)'!$D$44</f>
        <v>75000</v>
      </c>
      <c r="H12" s="63">
        <f>'Հ1 Ձև 2 (7)'!$E$44</f>
        <v>4000</v>
      </c>
      <c r="I12" s="63">
        <f>'Հ1 Ձև 2 (7)'!$F$44</f>
        <v>4000</v>
      </c>
      <c r="J12" s="63">
        <f>'Հ1 Ձև 2 (7)'!$G$44</f>
        <v>4000</v>
      </c>
      <c r="K12" s="63">
        <f>'Հ1 Ձև 2 (7)'!$H$44</f>
        <v>0</v>
      </c>
      <c r="L12" s="63">
        <f>'Հ1 Ձև 2 (7)'!$I$44</f>
        <v>0</v>
      </c>
      <c r="M12" s="63">
        <f>'Հ1 Ձև 2 (7)'!$J$44</f>
        <v>0</v>
      </c>
      <c r="N12" s="63">
        <f>'Հ1 Ձև 2 (7)'!$K$44</f>
        <v>65902</v>
      </c>
      <c r="O12" s="63">
        <f>'Հ1 Ձև 2 (7)'!$L$44</f>
        <v>65902</v>
      </c>
      <c r="P12" s="63">
        <f>'Հ1 Ձև 2 (7)'!$M$44</f>
        <v>65902</v>
      </c>
      <c r="Q12" s="63">
        <f>'Հ1 Ձև 2 (7)'!$N$44</f>
        <v>0</v>
      </c>
      <c r="R12" s="63">
        <f>'Հ1 Ձև 2 (7)'!$O$44</f>
        <v>0</v>
      </c>
      <c r="S12" s="63">
        <f>'Հ1 Ձև 2 (7)'!$P$44</f>
        <v>0</v>
      </c>
      <c r="T12" s="63">
        <f>'Հ1 Ձև 2 (7)'!$Q$44</f>
        <v>65902</v>
      </c>
      <c r="U12" s="63">
        <f>'Հ1 Ձև 2 (7)'!$R$44</f>
        <v>65902</v>
      </c>
      <c r="V12" s="63">
        <f>'Հ1 Ձև 2 (7)'!$S$44</f>
        <v>65902</v>
      </c>
      <c r="W12" s="27">
        <f>'Հ1 Ձև 2 (7)'!$F$5</f>
        <v>0</v>
      </c>
      <c r="X12" s="27" t="str">
        <f>'Հ1 Ձև 2 (7)'!$F$6</f>
        <v>շարունակական</v>
      </c>
      <c r="Y12" s="27" t="str">
        <f>'Հ1 Ձև 2 (7)'!$B$13</f>
        <v>Պարտադիր</v>
      </c>
    </row>
    <row r="13" spans="1:25" ht="66" customHeight="1" x14ac:dyDescent="0.25">
      <c r="A13" s="27">
        <v>6</v>
      </c>
      <c r="B13" s="27">
        <f>'Հ1 Ձև 2 (8)'!$C$5</f>
        <v>1093</v>
      </c>
      <c r="C13" s="27">
        <f>'Հ1 Ձև 2 (8)'!$C$7</f>
        <v>11003</v>
      </c>
      <c r="D13" s="27" t="str">
        <f>'Հ1 Ձև 2 (8)'!$C$6</f>
        <v>Դատական և հանրային պաշտպանություն</v>
      </c>
      <c r="E13" s="27" t="str">
        <f>'Հ1 Ձև 2 (8)'!$C$8</f>
        <v>Փորձաքննությունների ծառայությունների տրամադրում</v>
      </c>
      <c r="F13" s="63">
        <f>'Հ1 Ձև 2 (8)'!$C$44</f>
        <v>1235043</v>
      </c>
      <c r="G13" s="63">
        <f>'Հ1 Ձև 2 (8)'!$D$44</f>
        <v>866043</v>
      </c>
      <c r="H13" s="63">
        <f>'Հ1 Ձև 2 (8)'!$E$44</f>
        <v>0</v>
      </c>
      <c r="I13" s="63">
        <f>'Հ1 Ձև 2 (8)'!$F$44</f>
        <v>0</v>
      </c>
      <c r="J13" s="63">
        <f>'Հ1 Ձև 2 (8)'!$G$44</f>
        <v>0</v>
      </c>
      <c r="K13" s="63">
        <f>'Հ1 Ձև 2 (8)'!$H$44</f>
        <v>0</v>
      </c>
      <c r="L13" s="63">
        <f>'Հ1 Ձև 2 (8)'!$I$44</f>
        <v>0</v>
      </c>
      <c r="M13" s="63">
        <f>'Հ1 Ձև 2 (8)'!$J$44</f>
        <v>0</v>
      </c>
      <c r="N13" s="63">
        <f>'Հ1 Ձև 2 (8)'!$K$44</f>
        <v>716075</v>
      </c>
      <c r="O13" s="63">
        <f>'Հ1 Ձև 2 (8)'!$L$44</f>
        <v>716075</v>
      </c>
      <c r="P13" s="63">
        <f>'Հ1 Ձև 2 (8)'!$M$44</f>
        <v>716075</v>
      </c>
      <c r="Q13" s="63">
        <f>'Հ1 Ձև 2 (8)'!$N$44</f>
        <v>0</v>
      </c>
      <c r="R13" s="63">
        <f>'Հ1 Ձև 2 (8)'!$O$44</f>
        <v>0</v>
      </c>
      <c r="S13" s="63">
        <f>'Հ1 Ձև 2 (8)'!$P$44</f>
        <v>0</v>
      </c>
      <c r="T13" s="63">
        <f>'Հ1 Ձև 2 (8)'!$Q$44</f>
        <v>716075</v>
      </c>
      <c r="U13" s="63">
        <f>'Հ1 Ձև 2 (8)'!$R$44</f>
        <v>716075</v>
      </c>
      <c r="V13" s="63">
        <f>'Հ1 Ձև 2 (8)'!$S$44</f>
        <v>716075</v>
      </c>
      <c r="W13" s="27">
        <f>'Հ1 Ձև 2 (8)'!$F$5</f>
        <v>0</v>
      </c>
      <c r="X13" s="27" t="str">
        <f>'Հ1 Ձև 2 (8)'!$F$6</f>
        <v>շարունակական</v>
      </c>
      <c r="Y13" s="27" t="str">
        <f>'Հ1 Ձև 2 (8)'!$B$13</f>
        <v>Պարտադիր</v>
      </c>
    </row>
    <row r="14" spans="1:25" ht="81.75" customHeight="1" x14ac:dyDescent="0.25">
      <c r="A14" s="27">
        <v>7</v>
      </c>
      <c r="B14" s="27">
        <f>'Հ1 Ձև 2 (12)'!$C$5</f>
        <v>1120</v>
      </c>
      <c r="C14" s="27">
        <f>'Հ1 Ձև 2 (12)'!$C$7</f>
        <v>11005</v>
      </c>
      <c r="D14" s="27" t="str">
        <f>'Հ1 Ձև 2 (12)'!$C$6</f>
        <v>Քրեակատարողական ծառայություններ</v>
      </c>
      <c r="E14" s="27" t="str">
        <f>'Հ1 Ձև 2 (12)'!$C$8</f>
        <v xml:space="preserve">Իրավախախտում կատարած անձանց գեղագիտական դաստիարակության և կրթական ծրագրերի իրականացում </v>
      </c>
      <c r="F14" s="63">
        <f>'Հ1 Ձև 2 (12)'!$C$46</f>
        <v>195480.9</v>
      </c>
      <c r="G14" s="63">
        <f>'Հ1 Ձև 2 (12)'!$D$46</f>
        <v>175211.5</v>
      </c>
      <c r="H14" s="63">
        <f>'Հ1 Ձև 2 (12)'!$E$46</f>
        <v>23824.2</v>
      </c>
      <c r="I14" s="63">
        <f>'Հ1 Ձև 2 (12)'!$F$46</f>
        <v>23824.2</v>
      </c>
      <c r="J14" s="63">
        <f>'Հ1 Ձև 2 (12)'!$G$46</f>
        <v>23824.2</v>
      </c>
      <c r="K14" s="63">
        <f>'Հ1 Ձև 2 (12)'!$H$46</f>
        <v>0</v>
      </c>
      <c r="L14" s="63">
        <f>'Հ1 Ձև 2 (12)'!$I$46</f>
        <v>0</v>
      </c>
      <c r="M14" s="63">
        <f>'Հ1 Ձև 2 (12)'!$J$46</f>
        <v>0</v>
      </c>
      <c r="N14" s="63">
        <f>'Հ1 Ձև 2 (12)'!$K$46</f>
        <v>122052.59999999999</v>
      </c>
      <c r="O14" s="63">
        <f>'Հ1 Ձև 2 (12)'!$L$46</f>
        <v>122052.59999999999</v>
      </c>
      <c r="P14" s="63">
        <f>'Հ1 Ձև 2 (12)'!$M$46</f>
        <v>122052.59999999999</v>
      </c>
      <c r="Q14" s="63">
        <f>'Հ1 Ձև 2 (12)'!$N$46</f>
        <v>0</v>
      </c>
      <c r="R14" s="63">
        <f>'Հ1 Ձև 2 (12)'!$O$46</f>
        <v>0</v>
      </c>
      <c r="S14" s="63">
        <f>'Հ1 Ձև 2 (12)'!$P$46</f>
        <v>0</v>
      </c>
      <c r="T14" s="63">
        <f>'Հ1 Ձև 2 (12)'!$Q$46</f>
        <v>122052.59999999999</v>
      </c>
      <c r="U14" s="63">
        <f>'Հ1 Ձև 2 (12)'!$R$46</f>
        <v>122052.59999999999</v>
      </c>
      <c r="V14" s="63">
        <f>'Հ1 Ձև 2 (12)'!$S$46</f>
        <v>122052.59999999999</v>
      </c>
      <c r="W14" s="27">
        <f>'Հ1 Ձև 2 (12)'!$F$5</f>
        <v>0</v>
      </c>
      <c r="X14" s="27">
        <f>'Հ1 Ձև 2 (12)'!$F$6</f>
        <v>0</v>
      </c>
      <c r="Y14" s="27" t="str">
        <f>'Հ1 Ձև 2 (12)'!$B$13</f>
        <v>Պարտադիր</v>
      </c>
    </row>
    <row r="15" spans="1:25" ht="44.25" customHeight="1" x14ac:dyDescent="0.25">
      <c r="A15" s="27">
        <v>8</v>
      </c>
      <c r="B15" s="27">
        <f>'Հ1 Ձև 2 (14)'!$C$5</f>
        <v>1120</v>
      </c>
      <c r="C15" s="27">
        <f>'Հ1 Ձև 2 (14)'!$C$7</f>
        <v>31001</v>
      </c>
      <c r="D15" s="27" t="str">
        <f>'Հ1 Ձև 2 (14)'!$C$6</f>
        <v>Քրեակատարողական ծառայություններ</v>
      </c>
      <c r="E15" s="27" t="str">
        <f>'Հ1 Ձև 2 (14)'!$C$8</f>
        <v>ՀՀ արդարադատության նախարարության պրոբացիայի ծառայության կարողությունների զարգացում և տեխնիկական հագեցվածության ապահովում</v>
      </c>
      <c r="F15" s="63">
        <f>'Հ1 Ձև 2 (14)'!$C$44</f>
        <v>547350</v>
      </c>
      <c r="G15" s="63">
        <f>'Հ1 Ձև 2 (14)'!$D$44</f>
        <v>139503.70000000001</v>
      </c>
      <c r="H15" s="63">
        <f>'Հ1 Ձև 2 (14)'!$E$44</f>
        <v>0</v>
      </c>
      <c r="I15" s="63">
        <f>'Հ1 Ձև 2 (14)'!$F$44</f>
        <v>0</v>
      </c>
      <c r="J15" s="63">
        <f>'Հ1 Ձև 2 (14)'!$G$44</f>
        <v>0</v>
      </c>
      <c r="K15" s="63">
        <f>'Հ1 Ձև 2 (14)'!$H$44</f>
        <v>-264259.59999999998</v>
      </c>
      <c r="L15" s="63">
        <f>'Հ1 Ձև 2 (14)'!$I$44</f>
        <v>-264259.59999999998</v>
      </c>
      <c r="M15" s="63">
        <f>'Հ1 Ձև 2 (14)'!$J$44</f>
        <v>-264259.59999999998</v>
      </c>
      <c r="N15" s="63">
        <f>'Հ1 Ձև 2 (14)'!$K$44</f>
        <v>283090.40000000002</v>
      </c>
      <c r="O15" s="63">
        <f>'Հ1 Ձև 2 (14)'!$L$44</f>
        <v>283090.40000000002</v>
      </c>
      <c r="P15" s="63">
        <f>'Հ1 Ձև 2 (14)'!$M$44</f>
        <v>283090.40000000002</v>
      </c>
      <c r="Q15" s="63">
        <f>'Հ1 Ձև 2 (14)'!$N$44</f>
        <v>0</v>
      </c>
      <c r="R15" s="63">
        <f>'Հ1 Ձև 2 (14)'!$O$44</f>
        <v>0</v>
      </c>
      <c r="S15" s="63">
        <f>'Հ1 Ձև 2 (14)'!$P$44</f>
        <v>0</v>
      </c>
      <c r="T15" s="63">
        <f>'Հ1 Ձև 2 (14)'!$Q$44</f>
        <v>283090.40000000002</v>
      </c>
      <c r="U15" s="63">
        <f>'Հ1 Ձև 2 (14)'!$R$44</f>
        <v>283090.40000000002</v>
      </c>
      <c r="V15" s="63">
        <f>'Հ1 Ձև 2 (14)'!$S$44</f>
        <v>283090.40000000002</v>
      </c>
      <c r="W15" s="27">
        <f>'Հ1 Ձև 2 (14)'!$F$5</f>
        <v>0</v>
      </c>
      <c r="X15" s="27">
        <f>'Հ1 Ձև 2 (14)'!$F$6</f>
        <v>0</v>
      </c>
      <c r="Y15" s="27" t="str">
        <f>'Հ1 Ձև 2 (14)'!$B$13</f>
        <v>Հայեցողական (ոչ շարունակական)</v>
      </c>
    </row>
    <row r="16" spans="1:25" ht="28.5" customHeight="1" x14ac:dyDescent="0.25">
      <c r="A16" s="27">
        <v>9</v>
      </c>
      <c r="B16" s="27">
        <f>'Հ1 Ձև 2 (15)'!$C$5</f>
        <v>1120</v>
      </c>
      <c r="C16" s="27">
        <f>'Հ1 Ձև 2 (15)'!$C$7</f>
        <v>31002</v>
      </c>
      <c r="D16" s="27" t="str">
        <f>'Հ1 Ձև 2 (15)'!$C$6</f>
        <v>Քրեակատարողական ծառայություններ</v>
      </c>
      <c r="E16" s="27" t="str">
        <f>'Հ1 Ձև 2 (15)'!$C$8</f>
        <v>ՀՀ արդարադատության նախարարության քրեակատարողական  ծառայության կարողությունների զարգացում և տեխնիկական հագեցվածության ապահովում</v>
      </c>
      <c r="F16" s="63">
        <f>'Հ1 Ձև 2 (15)'!$C$44</f>
        <v>28485.7</v>
      </c>
      <c r="G16" s="63">
        <f>'Հ1 Ձև 2 (15)'!$D$44</f>
        <v>34650</v>
      </c>
      <c r="H16" s="63">
        <f>'Հ1 Ձև 2 (15)'!$E$44</f>
        <v>0</v>
      </c>
      <c r="I16" s="63">
        <f>'Հ1 Ձև 2 (15)'!$F$44</f>
        <v>0</v>
      </c>
      <c r="J16" s="63">
        <f>'Հ1 Ձև 2 (15)'!$G$44</f>
        <v>0</v>
      </c>
      <c r="K16" s="63">
        <f>'Հ1 Ձև 2 (15)'!$H$44</f>
        <v>30614.3</v>
      </c>
      <c r="L16" s="63">
        <f>'Հ1 Ձև 2 (15)'!$I$44</f>
        <v>-28485.7</v>
      </c>
      <c r="M16" s="63">
        <f>'Հ1 Ձև 2 (15)'!$J$44</f>
        <v>-28485.7</v>
      </c>
      <c r="N16" s="63">
        <f>'Հ1 Ձև 2 (15)'!$K$44</f>
        <v>59100</v>
      </c>
      <c r="O16" s="63">
        <f>'Հ1 Ձև 2 (15)'!$L$44</f>
        <v>0</v>
      </c>
      <c r="P16" s="63">
        <f>'Հ1 Ձև 2 (15)'!$M$44</f>
        <v>0</v>
      </c>
      <c r="Q16" s="63">
        <f>'Հ1 Ձև 2 (15)'!$N$44</f>
        <v>0</v>
      </c>
      <c r="R16" s="63">
        <f>'Հ1 Ձև 2 (15)'!$O$44</f>
        <v>0</v>
      </c>
      <c r="S16" s="63">
        <f>'Հ1 Ձև 2 (15)'!$P$44</f>
        <v>0</v>
      </c>
      <c r="T16" s="63">
        <f>'Հ1 Ձև 2 (15)'!$Q$44</f>
        <v>59100</v>
      </c>
      <c r="U16" s="63">
        <f>'Հ1 Ձև 2 (15)'!$R$44</f>
        <v>0</v>
      </c>
      <c r="V16" s="63">
        <f>'Հ1 Ձև 2 (15)'!$S$44</f>
        <v>0</v>
      </c>
      <c r="W16" s="27">
        <f>'Հ1 Ձև 2 (15)'!$F$5</f>
        <v>0</v>
      </c>
      <c r="X16" s="27">
        <f>'Հ1 Ձև 2 (15)'!$F$6</f>
        <v>0</v>
      </c>
      <c r="Y16" s="27" t="str">
        <f>'Հ1 Ձև 2 (15)'!$B$13</f>
        <v>Հայեցողական (ոչ շարունակական)</v>
      </c>
    </row>
    <row r="17" spans="1:25" ht="28.5" customHeight="1" x14ac:dyDescent="0.25">
      <c r="A17" s="27">
        <v>10</v>
      </c>
      <c r="B17" s="27">
        <f>'Հ1 Ձև 2 (16)'!$C$5</f>
        <v>1120</v>
      </c>
      <c r="C17" s="27">
        <f>'Հ1 Ձև 2 (16)'!$C$7</f>
        <v>31003</v>
      </c>
      <c r="D17" s="27" t="str">
        <f>'Հ1 Ձև 2 (16)'!$C$6</f>
        <v>Քրեակատարողական ծառայություններ</v>
      </c>
      <c r="E17" s="27" t="str">
        <f>'Հ1 Ձև 2 (16)'!$C$8</f>
        <v>ՀՀ ԱՆ քրեակատարողական  հիմնարկների  շենքային պայմանների բարելավում</v>
      </c>
      <c r="F17" s="63">
        <f>'Հ1 Ձև 2 (16)'!$C$44</f>
        <v>30622</v>
      </c>
      <c r="G17" s="63">
        <f>'Հ1 Ձև 2 (16)'!$D$44</f>
        <v>168000</v>
      </c>
      <c r="H17" s="63">
        <f>'Հ1 Ձև 2 (16)'!$E$44</f>
        <v>0</v>
      </c>
      <c r="I17" s="63">
        <f>'Հ1 Ձև 2 (16)'!$F$44</f>
        <v>0</v>
      </c>
      <c r="J17" s="63">
        <f>'Հ1 Ձև 2 (16)'!$G$44</f>
        <v>0</v>
      </c>
      <c r="K17" s="63">
        <f>'Հ1 Ձև 2 (16)'!$H$44</f>
        <v>-13622</v>
      </c>
      <c r="L17" s="63">
        <f>'Հ1 Ձև 2 (16)'!$I$44</f>
        <v>-8622</v>
      </c>
      <c r="M17" s="63">
        <f>'Հ1 Ձև 2 (16)'!$J$44</f>
        <v>-30622</v>
      </c>
      <c r="N17" s="63">
        <f>'Հ1 Ձև 2 (16)'!$K$44</f>
        <v>17000</v>
      </c>
      <c r="O17" s="63">
        <f>'Հ1 Ձև 2 (16)'!$L$44</f>
        <v>22000</v>
      </c>
      <c r="P17" s="63">
        <f>'Հ1 Ձև 2 (16)'!$M$44</f>
        <v>0</v>
      </c>
      <c r="Q17" s="63">
        <f>'Հ1 Ձև 2 (16)'!$N$44</f>
        <v>0</v>
      </c>
      <c r="R17" s="63">
        <f>'Հ1 Ձև 2 (16)'!$O$44</f>
        <v>0</v>
      </c>
      <c r="S17" s="63">
        <f>'Հ1 Ձև 2 (16)'!$P$44</f>
        <v>0</v>
      </c>
      <c r="T17" s="63">
        <f>'Հ1 Ձև 2 (16)'!$Q$44</f>
        <v>17000</v>
      </c>
      <c r="U17" s="63">
        <f>'Հ1 Ձև 2 (16)'!$R$44</f>
        <v>22000</v>
      </c>
      <c r="V17" s="63">
        <f>'Հ1 Ձև 2 (16)'!$S$44</f>
        <v>0</v>
      </c>
      <c r="W17" s="27">
        <f>'Հ1 Ձև 2 (16)'!$F$5</f>
        <v>0</v>
      </c>
      <c r="X17" s="27">
        <f>'Հ1 Ձև 2 (16)'!$F$6</f>
        <v>0</v>
      </c>
      <c r="Y17" s="27" t="str">
        <f>'Հ1 Ձև 2 (16)'!$B$13</f>
        <v>Հայեցողական (ոչ շարունակական)</v>
      </c>
    </row>
    <row r="18" spans="1:25" ht="44.25" customHeight="1" x14ac:dyDescent="0.25">
      <c r="A18" s="27">
        <v>11</v>
      </c>
      <c r="B18" s="27">
        <f>'Հ1 Ձև 2 (17)'!$C$5</f>
        <v>1120</v>
      </c>
      <c r="C18" s="27">
        <f>'Հ1 Ձև 2 (17)'!$C$7</f>
        <v>31004</v>
      </c>
      <c r="D18" s="27" t="str">
        <f>'Հ1 Ձև 2 (17)'!$C$6</f>
        <v>Քրեակատարողական ծառայություններ</v>
      </c>
      <c r="E18" s="27" t="str">
        <f>'Հ1 Ձև 2 (17)'!$C$8</f>
        <v>Քրեակատարողական հիմնարկների օպտիմալացում , շենքային պայմանների բավարարում</v>
      </c>
      <c r="F18" s="63">
        <f>'Հ1 Ձև 2 (17)'!$C$44</f>
        <v>275490.59999999998</v>
      </c>
      <c r="G18" s="63">
        <f>'Հ1 Ձև 2 (17)'!$D$44</f>
        <v>0</v>
      </c>
      <c r="H18" s="63">
        <f>'Հ1 Ձև 2 (17)'!$E$44</f>
        <v>7902470.7000000002</v>
      </c>
      <c r="I18" s="63">
        <f>'Հ1 Ձև 2 (17)'!$F$44</f>
        <v>10714509.4</v>
      </c>
      <c r="J18" s="63">
        <f>'Հ1 Ձև 2 (17)'!$G$44</f>
        <v>8236846.4000000004</v>
      </c>
      <c r="K18" s="63">
        <f>'Հ1 Ձև 2 (17)'!$H$44</f>
        <v>0</v>
      </c>
      <c r="L18" s="63">
        <f>'Հ1 Ձև 2 (17)'!$I$44</f>
        <v>0</v>
      </c>
      <c r="M18" s="63">
        <f>'Հ1 Ձև 2 (17)'!$J$44</f>
        <v>0</v>
      </c>
      <c r="N18" s="63">
        <f>'Հ1 Ձև 2 (17)'!$K$44</f>
        <v>8994322.1999999993</v>
      </c>
      <c r="O18" s="63">
        <f>'Հ1 Ձև 2 (17)'!$L$44</f>
        <v>11806360.9</v>
      </c>
      <c r="P18" s="63">
        <f>'Հ1 Ձև 2 (17)'!$M$44</f>
        <v>9328697.9000000004</v>
      </c>
      <c r="Q18" s="63">
        <f>'Հ1 Ձև 2 (17)'!$N$44</f>
        <v>0</v>
      </c>
      <c r="R18" s="63">
        <f>'Հ1 Ձև 2 (17)'!$O$44</f>
        <v>0</v>
      </c>
      <c r="S18" s="63">
        <f>'Հ1 Ձև 2 (17)'!$P$44</f>
        <v>0</v>
      </c>
      <c r="T18" s="63">
        <f>'Հ1 Ձև 2 (17)'!$Q$44</f>
        <v>8994322.1999999993</v>
      </c>
      <c r="U18" s="63">
        <f>'Հ1 Ձև 2 (17)'!$R$44</f>
        <v>11806360.9</v>
      </c>
      <c r="V18" s="63">
        <f>'Հ1 Ձև 2 (17)'!$S$44</f>
        <v>9328697.9000000004</v>
      </c>
      <c r="W18" s="27">
        <f>'Հ1 Ձև 2 (17)'!$F$5</f>
        <v>0</v>
      </c>
      <c r="X18" s="27">
        <f>'Հ1 Ձև 2 (17)'!$F$6</f>
        <v>0</v>
      </c>
      <c r="Y18" s="27" t="str">
        <f>'Հ1 Ձև 2 (17)'!$B$13</f>
        <v>Հայեցողական (ոչ շարունակական)</v>
      </c>
    </row>
    <row r="19" spans="1:25" ht="33" customHeight="1" x14ac:dyDescent="0.25">
      <c r="A19" s="27">
        <v>12</v>
      </c>
      <c r="B19" s="27">
        <f>'Հ1 Ձև 2 (18)'!$C$5</f>
        <v>1123</v>
      </c>
      <c r="C19" s="27">
        <f>'Հ1 Ձև 2 (18)'!$C$7</f>
        <v>11001</v>
      </c>
      <c r="D19" s="27" t="str">
        <f>'Հ1 Ձև 2 (18)'!$C$6</f>
        <v>Իրավական իրազեկում և տեղեկատվության ապահովում</v>
      </c>
      <c r="E19" s="27" t="str">
        <f>'Հ1 Ձև 2 (18)'!$C$8</f>
        <v>Հրատարակչական,տեղեկատվական և տպագրական ծառայություններ</v>
      </c>
      <c r="F19" s="63">
        <f>'Հ1 Ձև 2 (18)'!$C$44</f>
        <v>374720.99</v>
      </c>
      <c r="G19" s="63">
        <f>'Հ1 Ձև 2 (18)'!$D$44</f>
        <v>375652.5</v>
      </c>
      <c r="H19" s="63">
        <f>'Հ1 Ձև 2 (18)'!$E$44</f>
        <v>1065.210000000021</v>
      </c>
      <c r="I19" s="63">
        <f>'Հ1 Ձև 2 (18)'!$F$44</f>
        <v>1065.210000000021</v>
      </c>
      <c r="J19" s="63">
        <f>'Հ1 Ձև 2 (18)'!$G$44</f>
        <v>1065.210000000021</v>
      </c>
      <c r="K19" s="63">
        <f>'Հ1 Ձև 2 (18)'!$H$44</f>
        <v>0</v>
      </c>
      <c r="L19" s="63">
        <f>'Հ1 Ձև 2 (18)'!$I$44</f>
        <v>0</v>
      </c>
      <c r="M19" s="63">
        <f>'Հ1 Ձև 2 (18)'!$J$44</f>
        <v>0</v>
      </c>
      <c r="N19" s="63">
        <f>'Հ1 Ձև 2 (18)'!$K$44</f>
        <v>375786.2</v>
      </c>
      <c r="O19" s="63">
        <f>'Հ1 Ձև 2 (18)'!$L$44</f>
        <v>375786.2</v>
      </c>
      <c r="P19" s="63">
        <f>'Հ1 Ձև 2 (18)'!$M$44</f>
        <v>375786.2</v>
      </c>
      <c r="Q19" s="63">
        <f>'Հ1 Ձև 2 (18)'!$N$44</f>
        <v>0</v>
      </c>
      <c r="R19" s="63">
        <f>'Հ1 Ձև 2 (18)'!$O$44</f>
        <v>0</v>
      </c>
      <c r="S19" s="63">
        <f>'Հ1 Ձև 2 (18)'!$P$44</f>
        <v>0</v>
      </c>
      <c r="T19" s="63">
        <f>'Հ1 Ձև 2 (18)'!$Q$44</f>
        <v>375786.2</v>
      </c>
      <c r="U19" s="63">
        <f>'Հ1 Ձև 2 (18)'!$R$44</f>
        <v>375786.2</v>
      </c>
      <c r="V19" s="63">
        <f>'Հ1 Ձև 2 (18)'!$S$44</f>
        <v>375786.2</v>
      </c>
      <c r="W19" s="27">
        <f>'Հ1 Ձև 2 (18)'!$F$5</f>
        <v>0</v>
      </c>
      <c r="X19" s="27">
        <f>'Հ1 Ձև 2 (18)'!$F$6</f>
        <v>0</v>
      </c>
      <c r="Y19" s="27" t="str">
        <f>'Հ1 Ձև 2 (18)'!$B$13</f>
        <v>Պարտադիր</v>
      </c>
    </row>
    <row r="20" spans="1:25" ht="33" customHeight="1" x14ac:dyDescent="0.25">
      <c r="A20" s="27">
        <v>13</v>
      </c>
      <c r="B20" s="27">
        <f>'Հ1 Ձև 2 (19)'!$C$5</f>
        <v>1123</v>
      </c>
      <c r="C20" s="27">
        <f>'Հ1 Ձև 2 (19)'!$C$7</f>
        <v>11002</v>
      </c>
      <c r="D20" s="27" t="str">
        <f>'Հ1 Ձև 2 (19)'!$C$6</f>
        <v>Իրավական իրազեկում և տեղեկատվության ապահովում</v>
      </c>
      <c r="E20" s="27" t="str">
        <f>'Հ1 Ձև 2 (19)'!$C$8</f>
        <v>Թարգմանչական ծառայություններ</v>
      </c>
      <c r="F20" s="63">
        <f>'Հ1 Ձև 2 (19)'!$C$44</f>
        <v>260769.8</v>
      </c>
      <c r="G20" s="63">
        <f>'Հ1 Ձև 2 (19)'!$D$44</f>
        <v>260769.8</v>
      </c>
      <c r="H20" s="63">
        <f>'Հ1 Ձև 2 (19)'!$E$44</f>
        <v>0</v>
      </c>
      <c r="I20" s="63">
        <f>'Հ1 Ձև 2 (19)'!$F$44</f>
        <v>0</v>
      </c>
      <c r="J20" s="63">
        <f>'Հ1 Ձև 2 (19)'!$G$44</f>
        <v>0</v>
      </c>
      <c r="K20" s="63">
        <f>'Հ1 Ձև 2 (19)'!$H$44</f>
        <v>45230.200000000012</v>
      </c>
      <c r="L20" s="63">
        <f>'Հ1 Ձև 2 (19)'!$I$44</f>
        <v>45230.200000000012</v>
      </c>
      <c r="M20" s="63">
        <f>'Հ1 Ձև 2 (19)'!$J$44</f>
        <v>45230.200000000012</v>
      </c>
      <c r="N20" s="63">
        <f>'Հ1 Ձև 2 (19)'!$K$44</f>
        <v>305773.2</v>
      </c>
      <c r="O20" s="63">
        <f>'Հ1 Ձև 2 (19)'!$L$44</f>
        <v>305773.2</v>
      </c>
      <c r="P20" s="63">
        <f>'Հ1 Ձև 2 (19)'!$M$44</f>
        <v>305773.2</v>
      </c>
      <c r="Q20" s="63">
        <f>'Հ1 Ձև 2 (19)'!$N$44</f>
        <v>0</v>
      </c>
      <c r="R20" s="63">
        <f>'Հ1 Ձև 2 (19)'!$O$44</f>
        <v>0</v>
      </c>
      <c r="S20" s="63">
        <f>'Հ1 Ձև 2 (19)'!$P$44</f>
        <v>0</v>
      </c>
      <c r="T20" s="63">
        <f>'Հ1 Ձև 2 (19)'!$Q$44</f>
        <v>305773.2</v>
      </c>
      <c r="U20" s="63">
        <f>'Հ1 Ձև 2 (19)'!$R$44</f>
        <v>305773.2</v>
      </c>
      <c r="V20" s="63">
        <f>'Հ1 Ձև 2 (19)'!$S$44</f>
        <v>305773.2</v>
      </c>
      <c r="W20" s="27">
        <f>'Հ1 Ձև 2 (19)'!$F$5</f>
        <v>2008</v>
      </c>
      <c r="X20" s="27" t="str">
        <f>'Հ1 Ձև 2 (19)'!$F$6</f>
        <v>շարունակական</v>
      </c>
      <c r="Y20" s="27" t="str">
        <f>'Հ1 Ձև 2 (19)'!$B$13</f>
        <v>Պարտադիր</v>
      </c>
    </row>
    <row r="21" spans="1:25" ht="47.25" customHeight="1" x14ac:dyDescent="0.25">
      <c r="A21" s="27">
        <v>14</v>
      </c>
      <c r="B21" s="27">
        <f>'Հ1 Ձև 2 (20)'!$C$5</f>
        <v>1123</v>
      </c>
      <c r="C21" s="27">
        <f>'Հ1 Ձև 2 (20)'!$C$7</f>
        <v>11003</v>
      </c>
      <c r="D21" s="27" t="str">
        <f>'Հ1 Ձև 2 (20)'!$C$6</f>
        <v>Իրավական իրազեկում և տեղեկատվության ապահովում</v>
      </c>
      <c r="E21" s="27" t="str">
        <f>'Հ1 Ձև 2 (20)'!$C$8</f>
        <v>Արխիվային ծառայություններ</v>
      </c>
      <c r="F21" s="63">
        <f>'Հ1 Ձև 2 (20)'!$C$44</f>
        <v>607099.5</v>
      </c>
      <c r="G21" s="63">
        <f>'Հ1 Ձև 2 (20)'!$D$44</f>
        <v>599474.4</v>
      </c>
      <c r="H21" s="63">
        <f>'Հ1 Ձև 2 (20)'!$E$44</f>
        <v>471048.39999999997</v>
      </c>
      <c r="I21" s="63">
        <f>'Հ1 Ձև 2 (20)'!$F$44</f>
        <v>148206.80000000005</v>
      </c>
      <c r="J21" s="63">
        <f>'Հ1 Ձև 2 (20)'!$G$44</f>
        <v>148206.80000000005</v>
      </c>
      <c r="K21" s="63">
        <f>'Հ1 Ձև 2 (20)'!$H$44</f>
        <v>0</v>
      </c>
      <c r="L21" s="63">
        <f>'Հ1 Ձև 2 (20)'!$I$44</f>
        <v>0</v>
      </c>
      <c r="M21" s="63">
        <f>'Հ1 Ձև 2 (20)'!$J$44</f>
        <v>0</v>
      </c>
      <c r="N21" s="63">
        <f>'Հ1 Ձև 2 (20)'!$K$44</f>
        <v>1078147.8999999999</v>
      </c>
      <c r="O21" s="63">
        <f>'Հ1 Ձև 2 (20)'!$L$44</f>
        <v>755306.3</v>
      </c>
      <c r="P21" s="63">
        <f>'Հ1 Ձև 2 (20)'!$M$44</f>
        <v>755306.3</v>
      </c>
      <c r="Q21" s="63">
        <f>'Հ1 Ձև 2 (20)'!$N$44</f>
        <v>0</v>
      </c>
      <c r="R21" s="63">
        <f>'Հ1 Ձև 2 (20)'!$O$44</f>
        <v>0</v>
      </c>
      <c r="S21" s="63">
        <f>'Հ1 Ձև 2 (20)'!$P$44</f>
        <v>0</v>
      </c>
      <c r="T21" s="63">
        <f>'Հ1 Ձև 2 (20)'!$Q$44</f>
        <v>1078147.8999999999</v>
      </c>
      <c r="U21" s="63">
        <f>'Հ1 Ձև 2 (20)'!$R$44</f>
        <v>755306.3</v>
      </c>
      <c r="V21" s="63">
        <f>'Հ1 Ձև 2 (20)'!$S$44</f>
        <v>755306.3</v>
      </c>
      <c r="W21" s="27">
        <f>'Հ1 Ձև 2 (20)'!$F$5</f>
        <v>0</v>
      </c>
      <c r="X21" s="27" t="str">
        <f>'Հ1 Ձև 2 (20)'!$F$6</f>
        <v>շարունակական</v>
      </c>
      <c r="Y21" s="27" t="str">
        <f>'Հ1 Ձև 2 (20)'!$B$13</f>
        <v>Պարտադիր</v>
      </c>
    </row>
    <row r="22" spans="1:25" ht="46.5" customHeight="1" x14ac:dyDescent="0.25">
      <c r="A22" s="27">
        <v>15</v>
      </c>
      <c r="B22" s="27">
        <f>'Հ1 Ձև 2 (22)'!$C$5</f>
        <v>1149</v>
      </c>
      <c r="C22" s="27">
        <f>'Հ1 Ձև 2 (22)'!$C$7</f>
        <v>11001</v>
      </c>
      <c r="D22" s="27" t="str">
        <f>'Հ1 Ձև 2 (22)'!$C$6</f>
        <v>Արդարադատության համակարգի աշխատակիցների վերապատրաստում և հատուկ ուսուցում</v>
      </c>
      <c r="E22" s="27" t="str">
        <f>'Հ1 Ձև 2 (22)'!$C$8</f>
        <v>Հատուկ ծառայողների վերապատրաստում և հատուկ ուսուցում</v>
      </c>
      <c r="F22" s="63">
        <f>'Հ1 Ձև 2 (22)'!$C$44</f>
        <v>164817.9</v>
      </c>
      <c r="G22" s="63">
        <f>'Հ1 Ձև 2 (22)'!$D$44</f>
        <v>197652</v>
      </c>
      <c r="H22" s="63">
        <f>'Հ1 Ձև 2 (22)'!$E$44</f>
        <v>45608.100000000006</v>
      </c>
      <c r="I22" s="63">
        <f>'Հ1 Ձև 2 (22)'!$F$44</f>
        <v>45608.100000000006</v>
      </c>
      <c r="J22" s="63">
        <f>'Հ1 Ձև 2 (22)'!$G$44</f>
        <v>45608.100000000006</v>
      </c>
      <c r="K22" s="63">
        <f>'Հ1 Ձև 2 (22)'!$H$44</f>
        <v>0</v>
      </c>
      <c r="L22" s="63">
        <f>'Հ1 Ձև 2 (22)'!$I$44</f>
        <v>0</v>
      </c>
      <c r="M22" s="63">
        <f>'Հ1 Ձև 2 (22)'!$J$44</f>
        <v>0</v>
      </c>
      <c r="N22" s="63">
        <f>'Հ1 Ձև 2 (22)'!$K$44</f>
        <v>243260.1</v>
      </c>
      <c r="O22" s="63">
        <f>'Հ1 Ձև 2 (22)'!$L$44</f>
        <v>243260.1</v>
      </c>
      <c r="P22" s="63">
        <f>'Հ1 Ձև 2 (22)'!$M$44</f>
        <v>243260.1</v>
      </c>
      <c r="Q22" s="63">
        <f>'Հ1 Ձև 2 (22)'!$N$44</f>
        <v>0</v>
      </c>
      <c r="R22" s="63">
        <f>'Հ1 Ձև 2 (22)'!$O$44</f>
        <v>0</v>
      </c>
      <c r="S22" s="63">
        <f>'Հ1 Ձև 2 (22)'!$P$44</f>
        <v>0</v>
      </c>
      <c r="T22" s="63">
        <f>'Հ1 Ձև 2 (22)'!$Q$44</f>
        <v>243260.1</v>
      </c>
      <c r="U22" s="63">
        <f>'Հ1 Ձև 2 (22)'!$R$44</f>
        <v>243260.1</v>
      </c>
      <c r="V22" s="63">
        <f>'Հ1 Ձև 2 (22)'!$S$44</f>
        <v>243260.1</v>
      </c>
      <c r="W22" s="27">
        <f>'Հ1 Ձև 2 (22)'!$F$5</f>
        <v>0</v>
      </c>
      <c r="X22" s="27">
        <f>'Հ1 Ձև 2 (22)'!$F$6</f>
        <v>0</v>
      </c>
      <c r="Y22" s="27">
        <f>'Հ1 Ձև 2 (22)'!$B$13</f>
        <v>0</v>
      </c>
    </row>
    <row r="23" spans="1:25" ht="280.5" x14ac:dyDescent="0.25">
      <c r="A23" s="27">
        <v>16</v>
      </c>
      <c r="B23" s="27">
        <f>'Հ1 Ձև 2 (23)'!$C$5</f>
        <v>1149</v>
      </c>
      <c r="C23" s="27">
        <f>'Հ1 Ձև 2 (23)'!$C$7</f>
        <v>11002</v>
      </c>
      <c r="D23" s="27" t="str">
        <f>'Հ1 Ձև 2 (23)'!$C$6</f>
        <v>Արդարադատության համակարգի աշխատակիցների վերապատրաստում և հատուկ ուսուցում</v>
      </c>
      <c r="E23" s="27" t="str">
        <f>'Հ1 Ձև 2 (23)'!$C$8</f>
        <v>Դատավորների,դատախազների,Արդարադատության ուսումնառությունն ավարտած և դատավորների թեկնածուների ցուցակում գտնվող անձանց,դատական ծառայողների,դատախազության աշխատակազմում ծառայողների և դատական կարգադրիչների վերապատրաստման և հատուկ ուսուցման ծառայություններ</v>
      </c>
      <c r="F23" s="63">
        <f>'Հ1 Ձև 2 (23)'!$C$44</f>
        <v>248671.4</v>
      </c>
      <c r="G23" s="63">
        <f>'Հ1 Ձև 2 (23)'!$D$44</f>
        <v>249453.7</v>
      </c>
      <c r="H23" s="63">
        <f>'Հ1 Ձև 2 (23)'!$E$44</f>
        <v>110046.30000000002</v>
      </c>
      <c r="I23" s="63">
        <f>'Հ1 Ձև 2 (23)'!$F$44</f>
        <v>110046.30000000002</v>
      </c>
      <c r="J23" s="63">
        <f>'Հ1 Ձև 2 (23)'!$G$44</f>
        <v>110046.30000000002</v>
      </c>
      <c r="K23" s="63">
        <f>'Հ1 Ձև 2 (23)'!$H$44</f>
        <v>0</v>
      </c>
      <c r="L23" s="63">
        <f>'Հ1 Ձև 2 (23)'!$I$44</f>
        <v>0</v>
      </c>
      <c r="M23" s="63">
        <f>'Հ1 Ձև 2 (23)'!$J$44</f>
        <v>0</v>
      </c>
      <c r="N23" s="63">
        <f>'Հ1 Ձև 2 (23)'!$K$44</f>
        <v>359500</v>
      </c>
      <c r="O23" s="63">
        <f>'Հ1 Ձև 2 (23)'!$L$44</f>
        <v>359500</v>
      </c>
      <c r="P23" s="63">
        <f>'Հ1 Ձև 2 (23)'!$M$44</f>
        <v>359500</v>
      </c>
      <c r="Q23" s="63">
        <f>'Հ1 Ձև 2 (23)'!$N$44</f>
        <v>0</v>
      </c>
      <c r="R23" s="63">
        <f>'Հ1 Ձև 2 (23)'!$O$44</f>
        <v>0</v>
      </c>
      <c r="S23" s="63">
        <f>'Հ1 Ձև 2 (23)'!$P$44</f>
        <v>0</v>
      </c>
      <c r="T23" s="63">
        <f>'Հ1 Ձև 2 (23)'!$Q$44</f>
        <v>359500</v>
      </c>
      <c r="U23" s="63">
        <f>'Հ1 Ձև 2 (23)'!$R$44</f>
        <v>359500</v>
      </c>
      <c r="V23" s="63">
        <f>'Հ1 Ձև 2 (23)'!$S$44</f>
        <v>359500</v>
      </c>
      <c r="W23" s="27">
        <f>'Հ1 Ձև 2 (23)'!$F$5</f>
        <v>0</v>
      </c>
      <c r="X23" s="27" t="str">
        <f>'Հ1 Ձև 2 (23)'!$F$6</f>
        <v>շարունակական</v>
      </c>
      <c r="Y23" s="27" t="str">
        <f>'Հ1 Ձև 2 (23)'!$B$13</f>
        <v>Պարտադիր</v>
      </c>
    </row>
    <row r="24" spans="1:25" ht="127.5" x14ac:dyDescent="0.25">
      <c r="A24" s="27">
        <v>17</v>
      </c>
      <c r="B24" s="27">
        <f>'Հ1 Ձև 2 (24)'!$C$5</f>
        <v>1149</v>
      </c>
      <c r="C24" s="27">
        <f>'Հ1 Ձև 2 (24)'!$C$7</f>
        <v>12001</v>
      </c>
      <c r="D24" s="27" t="str">
        <f>'Հ1 Ձև 2 (24)'!$C$6</f>
        <v>Արդարադատության համակարգի աշխատակիցների վերապատրաստում և հատուկ ուսուցում</v>
      </c>
      <c r="E24" s="27" t="str">
        <f>'Հ1 Ձև 2 (24)'!$C$8</f>
        <v>Մասնագիտական վերապատրաստում անցնող ունկնդիրներին կրթաթոշակի տրամադրում</v>
      </c>
      <c r="F24" s="63">
        <f>'Հ1 Ձև 2 (24)'!$C$44</f>
        <v>53193</v>
      </c>
      <c r="G24" s="63">
        <f>'Հ1 Ձև 2 (24)'!$D$44</f>
        <v>83865.600000000006</v>
      </c>
      <c r="H24" s="63">
        <f>'Հ1 Ձև 2 (24)'!$E$44</f>
        <v>30672.600000000006</v>
      </c>
      <c r="I24" s="63">
        <f>'Հ1 Ձև 2 (24)'!$F$44</f>
        <v>30672.600000000006</v>
      </c>
      <c r="J24" s="63">
        <f>'Հ1 Ձև 2 (24)'!$G$44</f>
        <v>30672.600000000006</v>
      </c>
      <c r="K24" s="63">
        <f>'Հ1 Ձև 2 (24)'!$H$44</f>
        <v>0</v>
      </c>
      <c r="L24" s="63">
        <f>'Հ1 Ձև 2 (24)'!$I$44</f>
        <v>0</v>
      </c>
      <c r="M24" s="63">
        <f>'Հ1 Ձև 2 (24)'!$J$44</f>
        <v>0</v>
      </c>
      <c r="N24" s="63">
        <f>'Հ1 Ձև 2 (24)'!$K$44</f>
        <v>81952.320000000007</v>
      </c>
      <c r="O24" s="63">
        <f>'Հ1 Ձև 2 (24)'!$L$44</f>
        <v>81952.320000000007</v>
      </c>
      <c r="P24" s="63">
        <f>'Հ1 Ձև 2 (24)'!$M$44</f>
        <v>81952.320000000007</v>
      </c>
      <c r="Q24" s="63">
        <f>'Հ1 Ձև 2 (24)'!$N$44</f>
        <v>0</v>
      </c>
      <c r="R24" s="63">
        <f>'Հ1 Ձև 2 (24)'!$O$44</f>
        <v>0</v>
      </c>
      <c r="S24" s="63">
        <f>'Հ1 Ձև 2 (24)'!$P$44</f>
        <v>0</v>
      </c>
      <c r="T24" s="63">
        <f>'Հ1 Ձև 2 (24)'!$Q$44</f>
        <v>81952.320000000007</v>
      </c>
      <c r="U24" s="63">
        <f>'Հ1 Ձև 2 (24)'!$R$44</f>
        <v>81952.320000000007</v>
      </c>
      <c r="V24" s="63">
        <f>'Հ1 Ձև 2 (24)'!$S$44</f>
        <v>81952.320000000007</v>
      </c>
      <c r="W24" s="27">
        <f>'Հ1 Ձև 2 (24)'!$F$5</f>
        <v>0</v>
      </c>
      <c r="X24" s="27">
        <f>'Հ1 Ձև 2 (24)'!$F$6</f>
        <v>0</v>
      </c>
      <c r="Y24" s="27" t="str">
        <f>'Հ1 Ձև 2 (24)'!$B$13</f>
        <v>Պարտադիր</v>
      </c>
    </row>
    <row r="25" spans="1:25" ht="89.25" x14ac:dyDescent="0.25">
      <c r="A25" s="27">
        <v>19</v>
      </c>
      <c r="B25" s="27">
        <f>'Հ1 Ձև 2 (26)'!$C$5</f>
        <v>1182</v>
      </c>
      <c r="C25" s="27">
        <f>'Հ1 Ձև 2 (26)'!$C$7</f>
        <v>31001</v>
      </c>
      <c r="D25" s="27" t="str">
        <f>'Հ1 Ձև 2 (26)'!$C$6</f>
        <v>Հարկադիր կատարման ծառայություններ</v>
      </c>
      <c r="E25" s="27" t="str">
        <f>'Հ1 Ձև 2 (26)'!$C$8</f>
        <v>Հարկադիր կատարումն ապահովող ծառայության տեխնիկական հագեցվածության բարելավում</v>
      </c>
      <c r="F25" s="63">
        <f>'Հ1 Ձև 2 (26)'!$C$44</f>
        <v>147584.5</v>
      </c>
      <c r="G25" s="63">
        <f>'Հ1 Ձև 2 (26)'!$D$44</f>
        <v>75525</v>
      </c>
      <c r="H25" s="63">
        <f>'Հ1 Ձև 2 (26)'!$E$44</f>
        <v>537225.5</v>
      </c>
      <c r="I25" s="63">
        <f>'Հ1 Ձև 2 (26)'!$F$44</f>
        <v>-67584.5</v>
      </c>
      <c r="J25" s="63">
        <f>'Հ1 Ձև 2 (26)'!$G$44</f>
        <v>-67584.5</v>
      </c>
      <c r="K25" s="63">
        <f>'Հ1 Ձև 2 (26)'!$H$44</f>
        <v>0</v>
      </c>
      <c r="L25" s="63">
        <f>'Հ1 Ձև 2 (26)'!$I$44</f>
        <v>0</v>
      </c>
      <c r="M25" s="63">
        <f>'Հ1 Ձև 2 (26)'!$J$44</f>
        <v>0</v>
      </c>
      <c r="N25" s="63">
        <f>'Հ1 Ձև 2 (26)'!$K$44</f>
        <v>684810</v>
      </c>
      <c r="O25" s="63">
        <f>'Հ1 Ձև 2 (26)'!$L$44</f>
        <v>80000</v>
      </c>
      <c r="P25" s="63">
        <f>'Հ1 Ձև 2 (26)'!$M$44</f>
        <v>80000</v>
      </c>
      <c r="Q25" s="63">
        <f>'Հ1 Ձև 2 (26)'!$N$44</f>
        <v>-357716.51</v>
      </c>
      <c r="R25" s="63">
        <f>'Հ1 Ձև 2 (26)'!$O$44</f>
        <v>-355191.51</v>
      </c>
      <c r="S25" s="63">
        <f>'Հ1 Ձև 2 (26)'!$P$44</f>
        <v>-350191.51</v>
      </c>
      <c r="T25" s="63">
        <f>'Հ1 Ձև 2 (26)'!$Q$44</f>
        <v>327093.49</v>
      </c>
      <c r="U25" s="63">
        <f>'Հ1 Ձև 2 (26)'!$R$44</f>
        <v>-275191.51</v>
      </c>
      <c r="V25" s="63">
        <f>'Հ1 Ձև 2 (26)'!$S$44</f>
        <v>-270191.51</v>
      </c>
      <c r="W25" s="27">
        <f>'Հ1 Ձև 2 (26)'!$F$5</f>
        <v>0</v>
      </c>
      <c r="X25" s="27">
        <f>'Հ1 Ձև 2 (26)'!$F$6</f>
        <v>0</v>
      </c>
      <c r="Y25" s="27" t="str">
        <f>'Հ1 Ձև 2 (26)'!$B$13</f>
        <v>Հայեցողական (ոչ շարունակական)</v>
      </c>
    </row>
    <row r="26" spans="1:25" x14ac:dyDescent="0.25">
      <c r="A26" s="20"/>
      <c r="B26" s="103" t="s">
        <v>37</v>
      </c>
      <c r="C26" s="104"/>
      <c r="D26" s="104"/>
      <c r="E26" s="105"/>
      <c r="F26" s="64">
        <f>SUM(F8:F25)</f>
        <v>5343489.6800000006</v>
      </c>
      <c r="G26" s="64">
        <f>SUM(G8:G25)</f>
        <v>4424176.1999999993</v>
      </c>
      <c r="H26" s="64">
        <f>SUM(H8:H25)</f>
        <v>9218678.9199999999</v>
      </c>
      <c r="I26" s="64">
        <f>SUM(I8:I25)</f>
        <v>11103066.020000001</v>
      </c>
      <c r="J26" s="64">
        <f>SUM(J8:J25)</f>
        <v>8625403.0200000014</v>
      </c>
      <c r="K26" s="64">
        <f>SUM(K8:K25)</f>
        <v>-141196.59999999998</v>
      </c>
      <c r="L26" s="64">
        <f>SUM(L8:L25)</f>
        <v>-235601.09999999998</v>
      </c>
      <c r="M26" s="64">
        <f>SUM(M8:M25)</f>
        <v>-262601.09999999998</v>
      </c>
      <c r="N26" s="64">
        <f>SUM(N8:N25)</f>
        <v>14323233.369999997</v>
      </c>
      <c r="O26" s="64">
        <f>SUM(O8:O25)</f>
        <v>16113215.970000001</v>
      </c>
      <c r="P26" s="64">
        <f>SUM(P8:P25)</f>
        <v>13608552.970000001</v>
      </c>
      <c r="Q26" s="64">
        <f>SUM(Q8:Q25)</f>
        <v>-357716.51</v>
      </c>
      <c r="R26" s="64">
        <f>SUM(R8:R25)</f>
        <v>-355191.51</v>
      </c>
      <c r="S26" s="64">
        <f>SUM(S8:S25)</f>
        <v>-350191.51</v>
      </c>
      <c r="T26" s="65">
        <f>SUM(T8:T25)</f>
        <v>13965516.859999998</v>
      </c>
      <c r="U26" s="65">
        <f>SUM(U8:U25)</f>
        <v>15758024.460000001</v>
      </c>
      <c r="V26" s="65">
        <f>SUM(V8:V25)</f>
        <v>13258361.460000001</v>
      </c>
      <c r="W26" s="28" t="s">
        <v>36</v>
      </c>
      <c r="X26" s="28" t="s">
        <v>36</v>
      </c>
      <c r="Y26" s="28" t="s">
        <v>36</v>
      </c>
    </row>
    <row r="29" spans="1:25" x14ac:dyDescent="0.25">
      <c r="A29" t="s">
        <v>42</v>
      </c>
      <c r="B29" s="29" t="s">
        <v>151</v>
      </c>
      <c r="C29" s="29"/>
      <c r="D29" s="29"/>
      <c r="E29" s="29"/>
    </row>
    <row r="30" spans="1:25" x14ac:dyDescent="0.25">
      <c r="F30" s="87"/>
      <c r="G30" s="87"/>
      <c r="T30" s="87"/>
      <c r="U30" s="87"/>
      <c r="V30" s="87"/>
    </row>
  </sheetData>
  <mergeCells count="12">
    <mergeCell ref="Y6:Y7"/>
    <mergeCell ref="B6:C6"/>
    <mergeCell ref="D6:E6"/>
    <mergeCell ref="N6:P6"/>
    <mergeCell ref="B26:E26"/>
    <mergeCell ref="W6:W7"/>
    <mergeCell ref="X6:X7"/>
    <mergeCell ref="F6:G6"/>
    <mergeCell ref="H6:J6"/>
    <mergeCell ref="K6:M6"/>
    <mergeCell ref="Q6:S6"/>
    <mergeCell ref="T6:V6"/>
  </mergeCells>
  <pageMargins left="0.7" right="0.7" top="0.75" bottom="0.75" header="0.3" footer="0.3"/>
  <pageSetup paperSize="9" orientation="portrait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4"/>
  <sheetViews>
    <sheetView topLeftCell="A16" zoomScaleNormal="100" workbookViewId="0">
      <selection activeCell="H29" sqref="H29"/>
    </sheetView>
  </sheetViews>
  <sheetFormatPr defaultRowHeight="15" x14ac:dyDescent="0.25"/>
  <cols>
    <col min="1" max="1" width="6" customWidth="1"/>
    <col min="2" max="2" width="33.140625" customWidth="1"/>
    <col min="3" max="3" width="24.85546875" customWidth="1"/>
    <col min="4" max="4" width="31.5703125" customWidth="1"/>
    <col min="5" max="5" width="40" customWidth="1"/>
    <col min="6" max="6" width="24.5703125" customWidth="1"/>
    <col min="7" max="7" width="22.5703125" customWidth="1"/>
    <col min="8" max="9" width="10.42578125" customWidth="1"/>
    <col min="10" max="10" width="15.28515625" customWidth="1"/>
    <col min="11" max="11" width="18.28515625" bestFit="1" customWidth="1"/>
    <col min="12" max="13" width="6.85546875" customWidth="1"/>
    <col min="14" max="14" width="9.5703125" customWidth="1"/>
    <col min="15" max="15" width="8.140625" customWidth="1"/>
    <col min="16" max="16" width="10.42578125" customWidth="1"/>
    <col min="21" max="23" width="0" hidden="1" customWidth="1"/>
  </cols>
  <sheetData>
    <row r="1" spans="1:23" ht="15.75" x14ac:dyDescent="0.25">
      <c r="A1" s="1" t="s">
        <v>35</v>
      </c>
      <c r="C1" s="1"/>
      <c r="D1" s="1"/>
      <c r="E1" s="1"/>
      <c r="F1" s="1"/>
      <c r="G1" s="1"/>
      <c r="H1" s="1"/>
      <c r="I1" s="1"/>
      <c r="J1" s="1"/>
      <c r="U1" s="4" t="s">
        <v>13</v>
      </c>
      <c r="V1" s="4" t="s">
        <v>14</v>
      </c>
      <c r="W1" s="4" t="s">
        <v>15</v>
      </c>
    </row>
    <row r="2" spans="1:23" x14ac:dyDescent="0.25">
      <c r="A2" s="5"/>
      <c r="C2" s="5"/>
      <c r="D2" s="5"/>
      <c r="E2" s="5"/>
      <c r="F2" s="5"/>
      <c r="G2" s="5"/>
      <c r="H2" s="5"/>
      <c r="I2" s="5"/>
      <c r="J2" s="5"/>
      <c r="U2" s="4" t="s">
        <v>16</v>
      </c>
      <c r="V2" s="4" t="s">
        <v>17</v>
      </c>
      <c r="W2" s="4"/>
    </row>
    <row r="3" spans="1:23" ht="15.75" customHeight="1" x14ac:dyDescent="0.25">
      <c r="A3" s="6" t="s">
        <v>18</v>
      </c>
      <c r="C3" s="7"/>
      <c r="D3" s="7"/>
      <c r="E3" s="7"/>
      <c r="F3" s="7"/>
      <c r="G3" s="5"/>
      <c r="H3" s="5"/>
      <c r="I3" s="5"/>
      <c r="J3" s="5"/>
      <c r="U3" s="4" t="s">
        <v>19</v>
      </c>
      <c r="V3" s="4" t="s">
        <v>20</v>
      </c>
      <c r="W3" s="4"/>
    </row>
    <row r="4" spans="1:23" ht="15.75" customHeight="1" x14ac:dyDescent="0.3">
      <c r="B4" s="8"/>
      <c r="C4" s="8"/>
      <c r="D4" s="8"/>
      <c r="E4" s="8"/>
      <c r="F4" s="8"/>
      <c r="G4" s="2"/>
      <c r="H4" s="2"/>
      <c r="I4" s="2"/>
      <c r="J4" s="2"/>
      <c r="U4" s="4" t="s">
        <v>21</v>
      </c>
      <c r="V4" s="4"/>
    </row>
    <row r="5" spans="1:23" ht="18.75" customHeight="1" x14ac:dyDescent="0.25">
      <c r="B5" s="30" t="s">
        <v>43</v>
      </c>
      <c r="C5" s="22">
        <v>1182</v>
      </c>
      <c r="E5" s="30" t="s">
        <v>47</v>
      </c>
      <c r="F5" s="22"/>
      <c r="H5" s="2"/>
      <c r="I5" s="2"/>
      <c r="J5" s="2"/>
    </row>
    <row r="6" spans="1:23" ht="19.5" customHeight="1" x14ac:dyDescent="0.25">
      <c r="B6" s="30" t="s">
        <v>44</v>
      </c>
      <c r="C6" s="22" t="s">
        <v>237</v>
      </c>
      <c r="E6" s="30" t="s">
        <v>48</v>
      </c>
      <c r="F6" s="22"/>
      <c r="H6" s="2"/>
      <c r="I6" s="2"/>
      <c r="J6" s="2"/>
    </row>
    <row r="7" spans="1:23" ht="18" customHeight="1" x14ac:dyDescent="0.25">
      <c r="B7" s="30" t="s">
        <v>45</v>
      </c>
      <c r="C7" s="22">
        <v>31001</v>
      </c>
      <c r="H7" s="2"/>
      <c r="I7" s="2"/>
      <c r="J7" s="2"/>
    </row>
    <row r="8" spans="1:23" ht="81" customHeight="1" x14ac:dyDescent="0.25">
      <c r="B8" s="30" t="s">
        <v>46</v>
      </c>
      <c r="C8" s="76" t="s">
        <v>238</v>
      </c>
      <c r="H8" s="2"/>
      <c r="I8" s="2"/>
      <c r="J8" s="2"/>
    </row>
    <row r="9" spans="1:23" ht="17.25" x14ac:dyDescent="0.25">
      <c r="B9" s="5"/>
      <c r="C9" s="5"/>
      <c r="D9" s="5"/>
      <c r="E9" s="5"/>
      <c r="F9" s="2"/>
      <c r="G9" s="2"/>
      <c r="H9" s="2"/>
      <c r="I9" s="2"/>
      <c r="J9" s="2"/>
    </row>
    <row r="10" spans="1:23" ht="15.75" customHeight="1" x14ac:dyDescent="0.25">
      <c r="A10" s="6" t="s">
        <v>22</v>
      </c>
      <c r="C10" s="2"/>
      <c r="D10" s="2"/>
      <c r="E10" s="2"/>
      <c r="F10" s="2"/>
      <c r="G10" s="2"/>
      <c r="H10" s="2"/>
      <c r="I10" s="2"/>
      <c r="J10" s="2"/>
    </row>
    <row r="11" spans="1:23" ht="17.25" x14ac:dyDescent="0.25">
      <c r="B11" s="2"/>
      <c r="C11" s="2"/>
      <c r="D11" s="2"/>
      <c r="E11" s="2"/>
      <c r="F11" s="2"/>
      <c r="G11" s="2"/>
      <c r="H11" s="2"/>
      <c r="I11" s="2"/>
      <c r="J11" s="2"/>
    </row>
    <row r="12" spans="1:23" ht="55.5" x14ac:dyDescent="0.25">
      <c r="B12" s="9" t="s">
        <v>49</v>
      </c>
      <c r="C12" s="36" t="s">
        <v>50</v>
      </c>
      <c r="D12" s="36" t="s">
        <v>51</v>
      </c>
      <c r="E12" s="36" t="s">
        <v>52</v>
      </c>
      <c r="F12" s="2"/>
      <c r="G12" s="2"/>
      <c r="H12" s="2"/>
      <c r="I12" s="2"/>
      <c r="J12" s="2"/>
    </row>
    <row r="13" spans="1:23" ht="41.25" x14ac:dyDescent="0.3">
      <c r="B13" s="23" t="s">
        <v>21</v>
      </c>
      <c r="C13" s="80" t="s">
        <v>131</v>
      </c>
      <c r="D13" s="23"/>
      <c r="E13" s="23"/>
      <c r="F13" s="8"/>
      <c r="G13" s="2"/>
      <c r="H13" s="2"/>
      <c r="I13" s="2"/>
      <c r="J13" s="8"/>
    </row>
    <row r="14" spans="1:23" ht="17.25" x14ac:dyDescent="0.3">
      <c r="B14" s="10"/>
      <c r="C14" s="10"/>
      <c r="D14" s="10"/>
      <c r="E14" s="10"/>
      <c r="F14" s="2"/>
      <c r="G14" s="2"/>
      <c r="H14" s="2"/>
      <c r="I14" s="2"/>
      <c r="J14" s="8"/>
    </row>
    <row r="15" spans="1:23" ht="17.25" x14ac:dyDescent="0.3">
      <c r="A15" s="6" t="s">
        <v>23</v>
      </c>
      <c r="C15" s="2"/>
      <c r="D15" s="2"/>
      <c r="E15" s="2"/>
      <c r="F15" s="2"/>
      <c r="G15" s="2"/>
      <c r="H15" s="2"/>
      <c r="I15" s="2"/>
      <c r="J15" s="8"/>
    </row>
    <row r="16" spans="1:23" ht="17.25" x14ac:dyDescent="0.3">
      <c r="B16" s="10"/>
      <c r="C16" s="2"/>
      <c r="D16" s="2"/>
      <c r="E16" s="2"/>
      <c r="F16" s="2"/>
      <c r="G16" s="2"/>
      <c r="H16" s="2"/>
      <c r="I16" s="2"/>
      <c r="J16" s="8"/>
    </row>
    <row r="17" spans="1:11" ht="15" customHeight="1" x14ac:dyDescent="0.25">
      <c r="B17" s="113" t="s">
        <v>53</v>
      </c>
      <c r="C17" s="113" t="s">
        <v>54</v>
      </c>
      <c r="D17" s="113" t="s">
        <v>55</v>
      </c>
      <c r="E17" s="113" t="s">
        <v>56</v>
      </c>
      <c r="F17" s="112" t="s">
        <v>57</v>
      </c>
      <c r="G17" s="112"/>
      <c r="H17" s="112"/>
      <c r="I17" s="112"/>
      <c r="J17" s="112"/>
      <c r="K17" s="112" t="s">
        <v>58</v>
      </c>
    </row>
    <row r="18" spans="1:11" ht="27" x14ac:dyDescent="0.25">
      <c r="B18" s="113"/>
      <c r="C18" s="113"/>
      <c r="D18" s="113"/>
      <c r="E18" s="113"/>
      <c r="F18" s="71" t="s">
        <v>241</v>
      </c>
      <c r="G18" s="71" t="s">
        <v>242</v>
      </c>
      <c r="H18" s="71" t="s">
        <v>1</v>
      </c>
      <c r="I18" s="71" t="s">
        <v>3</v>
      </c>
      <c r="J18" s="71" t="s">
        <v>243</v>
      </c>
      <c r="K18" s="112"/>
    </row>
    <row r="19" spans="1:11" ht="15" customHeight="1" x14ac:dyDescent="0.25">
      <c r="B19" s="23" t="s">
        <v>132</v>
      </c>
      <c r="C19" s="23" t="s">
        <v>133</v>
      </c>
      <c r="D19" s="23" t="s">
        <v>20</v>
      </c>
      <c r="E19" s="23"/>
      <c r="F19" s="23"/>
      <c r="G19" s="23"/>
      <c r="H19" s="23"/>
      <c r="I19" s="23"/>
      <c r="J19" s="23"/>
      <c r="K19" s="23"/>
    </row>
    <row r="20" spans="1:11" x14ac:dyDescent="0.25">
      <c r="B20" s="23" t="s">
        <v>132</v>
      </c>
      <c r="C20" s="23" t="s">
        <v>122</v>
      </c>
      <c r="D20" s="23"/>
      <c r="E20" s="23"/>
      <c r="F20" s="23">
        <v>147584.5</v>
      </c>
      <c r="G20" s="23">
        <v>75525</v>
      </c>
      <c r="H20" s="23">
        <v>684810</v>
      </c>
      <c r="I20" s="23">
        <v>80000</v>
      </c>
      <c r="J20" s="23">
        <v>90000</v>
      </c>
      <c r="K20" s="23"/>
    </row>
    <row r="21" spans="1:11" x14ac:dyDescent="0.25"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x14ac:dyDescent="0.25"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17.25" x14ac:dyDescent="0.25">
      <c r="B23" s="2"/>
      <c r="C23" s="2"/>
      <c r="D23" s="2"/>
      <c r="E23" s="2"/>
      <c r="F23" s="2"/>
      <c r="G23" s="2"/>
      <c r="H23" s="2"/>
      <c r="I23" s="2"/>
      <c r="J23" s="2"/>
    </row>
    <row r="24" spans="1:11" ht="15.75" x14ac:dyDescent="0.25">
      <c r="A24" s="11" t="s">
        <v>24</v>
      </c>
      <c r="C24" s="12"/>
      <c r="D24" s="12"/>
      <c r="E24" s="12"/>
      <c r="F24" s="12"/>
      <c r="G24" s="12"/>
      <c r="H24" s="12"/>
      <c r="I24" s="12"/>
      <c r="J24" s="12"/>
    </row>
    <row r="25" spans="1:11" x14ac:dyDescent="0.25">
      <c r="A25" s="13"/>
      <c r="C25" s="14"/>
      <c r="D25" s="14"/>
      <c r="E25" s="14"/>
      <c r="F25" s="14"/>
      <c r="G25" s="14"/>
      <c r="H25" s="14"/>
      <c r="I25" s="14"/>
      <c r="J25" s="14"/>
    </row>
    <row r="26" spans="1:11" x14ac:dyDescent="0.25">
      <c r="A26" s="15" t="s">
        <v>25</v>
      </c>
      <c r="C26" s="16"/>
      <c r="D26" s="16"/>
      <c r="E26" s="12"/>
      <c r="F26" s="12"/>
      <c r="G26" s="12"/>
      <c r="H26" s="12"/>
      <c r="I26" s="12"/>
      <c r="J26" s="12"/>
    </row>
    <row r="27" spans="1:11" x14ac:dyDescent="0.25">
      <c r="B27" s="16"/>
      <c r="C27" s="16"/>
      <c r="D27" s="16"/>
      <c r="E27" s="12"/>
      <c r="F27" s="12"/>
      <c r="G27" s="12"/>
      <c r="H27" s="12"/>
      <c r="I27" s="12"/>
      <c r="J27" s="12"/>
    </row>
    <row r="28" spans="1:11" x14ac:dyDescent="0.25">
      <c r="B28" s="16"/>
      <c r="C28" s="16"/>
      <c r="D28" s="16"/>
      <c r="E28" s="12"/>
      <c r="F28" s="12"/>
      <c r="G28" s="12"/>
      <c r="H28" s="12"/>
      <c r="I28" s="12"/>
      <c r="J28" s="12"/>
    </row>
    <row r="29" spans="1:11" x14ac:dyDescent="0.25">
      <c r="B29" s="16"/>
      <c r="C29" s="16"/>
      <c r="D29" s="16"/>
      <c r="E29" s="12"/>
      <c r="F29" s="12"/>
      <c r="G29" s="12"/>
      <c r="H29" s="12"/>
      <c r="I29" s="12"/>
      <c r="J29" s="12"/>
    </row>
    <row r="30" spans="1:11" x14ac:dyDescent="0.25">
      <c r="B30" s="16"/>
      <c r="C30" s="16"/>
      <c r="D30" s="16"/>
      <c r="E30" s="12"/>
      <c r="F30" s="12"/>
      <c r="G30" s="12"/>
      <c r="H30" s="12"/>
      <c r="I30" s="12"/>
      <c r="J30" s="12"/>
    </row>
    <row r="31" spans="1:11" x14ac:dyDescent="0.25">
      <c r="A31" s="15" t="s">
        <v>26</v>
      </c>
      <c r="E31" s="12"/>
      <c r="F31" s="12"/>
      <c r="G31" s="12"/>
      <c r="H31" s="12"/>
      <c r="I31" s="12"/>
      <c r="J31" s="12"/>
    </row>
    <row r="32" spans="1:11" ht="62.25" customHeight="1" x14ac:dyDescent="0.25">
      <c r="B32" s="108"/>
      <c r="C32" s="109"/>
      <c r="D32" s="109"/>
      <c r="E32" s="110"/>
      <c r="F32" s="12"/>
      <c r="G32" s="12"/>
      <c r="H32" s="12"/>
      <c r="I32" s="12"/>
      <c r="J32" s="12"/>
    </row>
    <row r="33" spans="1:19" ht="17.25" x14ac:dyDescent="0.25">
      <c r="B33" s="2"/>
      <c r="C33" s="2"/>
      <c r="D33" s="2"/>
      <c r="E33" s="12"/>
      <c r="F33" s="12"/>
      <c r="G33" s="12"/>
      <c r="H33" s="12"/>
      <c r="I33" s="12"/>
      <c r="J33" s="12"/>
    </row>
    <row r="34" spans="1:19" x14ac:dyDescent="0.25">
      <c r="A34" s="6" t="s">
        <v>27</v>
      </c>
    </row>
    <row r="36" spans="1:19" ht="54.75" customHeight="1" x14ac:dyDescent="0.25">
      <c r="B36" s="111" t="s">
        <v>59</v>
      </c>
      <c r="C36" s="70" t="s">
        <v>60</v>
      </c>
      <c r="D36" s="70" t="s">
        <v>61</v>
      </c>
      <c r="E36" s="102" t="s">
        <v>62</v>
      </c>
      <c r="F36" s="102"/>
      <c r="G36" s="102"/>
      <c r="H36" s="102" t="s">
        <v>63</v>
      </c>
      <c r="I36" s="102"/>
      <c r="J36" s="102"/>
      <c r="K36" s="102" t="s">
        <v>64</v>
      </c>
      <c r="L36" s="102"/>
      <c r="M36" s="102"/>
      <c r="N36" s="102" t="s">
        <v>65</v>
      </c>
      <c r="O36" s="102"/>
      <c r="P36" s="102"/>
      <c r="Q36" s="107" t="s">
        <v>66</v>
      </c>
      <c r="R36" s="107"/>
      <c r="S36" s="107"/>
    </row>
    <row r="37" spans="1:19" x14ac:dyDescent="0.25">
      <c r="B37" s="111"/>
      <c r="C37" s="70" t="s">
        <v>9</v>
      </c>
      <c r="D37" s="70" t="s">
        <v>0</v>
      </c>
      <c r="E37" s="68" t="s">
        <v>1</v>
      </c>
      <c r="F37" s="68" t="s">
        <v>3</v>
      </c>
      <c r="G37" s="68" t="s">
        <v>243</v>
      </c>
      <c r="H37" s="68" t="s">
        <v>1</v>
      </c>
      <c r="I37" s="68" t="s">
        <v>3</v>
      </c>
      <c r="J37" s="68" t="s">
        <v>243</v>
      </c>
      <c r="K37" s="68" t="s">
        <v>1</v>
      </c>
      <c r="L37" s="68" t="s">
        <v>3</v>
      </c>
      <c r="M37" s="68" t="s">
        <v>243</v>
      </c>
      <c r="N37" s="68" t="s">
        <v>1</v>
      </c>
      <c r="O37" s="68" t="s">
        <v>3</v>
      </c>
      <c r="P37" s="68" t="s">
        <v>243</v>
      </c>
      <c r="Q37" s="69" t="s">
        <v>1</v>
      </c>
      <c r="R37" s="69" t="s">
        <v>3</v>
      </c>
      <c r="S37" s="69" t="s">
        <v>243</v>
      </c>
    </row>
    <row r="38" spans="1:19" x14ac:dyDescent="0.25">
      <c r="B38" s="24" t="s">
        <v>239</v>
      </c>
      <c r="C38" s="24">
        <v>147584.5</v>
      </c>
      <c r="D38" s="24">
        <v>75525</v>
      </c>
      <c r="E38" s="25">
        <v>537225.5</v>
      </c>
      <c r="F38" s="25">
        <v>-67584.5</v>
      </c>
      <c r="G38" s="25">
        <v>-67584.5</v>
      </c>
      <c r="H38" s="25"/>
      <c r="I38" s="25"/>
      <c r="J38" s="25"/>
      <c r="K38" s="68">
        <f>C38+E38+H38</f>
        <v>684810</v>
      </c>
      <c r="L38" s="68">
        <f>C38+F38+I38</f>
        <v>80000</v>
      </c>
      <c r="M38" s="68">
        <f>C38+G38+J38</f>
        <v>80000</v>
      </c>
      <c r="N38" s="25">
        <v>-357716.51</v>
      </c>
      <c r="O38" s="25">
        <v>-355191.51</v>
      </c>
      <c r="P38" s="25">
        <v>-350191.51</v>
      </c>
      <c r="Q38" s="69">
        <f>K38+N38</f>
        <v>327093.49</v>
      </c>
      <c r="R38" s="69">
        <f>L38+O38</f>
        <v>-275191.51</v>
      </c>
      <c r="S38" s="69">
        <f>M38+P38</f>
        <v>-270191.51</v>
      </c>
    </row>
    <row r="39" spans="1:19" x14ac:dyDescent="0.25">
      <c r="B39" s="24"/>
      <c r="C39" s="24"/>
      <c r="D39" s="24"/>
      <c r="E39" s="25"/>
      <c r="F39" s="25"/>
      <c r="G39" s="25"/>
      <c r="H39" s="25"/>
      <c r="I39" s="25"/>
      <c r="J39" s="25"/>
      <c r="K39" s="68">
        <f t="shared" ref="K39:M41" si="0">C39+E39+H39</f>
        <v>0</v>
      </c>
      <c r="L39" s="68">
        <f t="shared" si="0"/>
        <v>0</v>
      </c>
      <c r="M39" s="68">
        <f t="shared" si="0"/>
        <v>0</v>
      </c>
      <c r="N39" s="25"/>
      <c r="O39" s="25"/>
      <c r="P39" s="25"/>
      <c r="Q39" s="69">
        <f t="shared" ref="Q39:S41" si="1">K39+N39</f>
        <v>0</v>
      </c>
      <c r="R39" s="69">
        <f t="shared" si="1"/>
        <v>0</v>
      </c>
      <c r="S39" s="69">
        <f t="shared" si="1"/>
        <v>0</v>
      </c>
    </row>
    <row r="40" spans="1:19" x14ac:dyDescent="0.25">
      <c r="B40" s="24"/>
      <c r="C40" s="24"/>
      <c r="D40" s="24"/>
      <c r="E40" s="25"/>
      <c r="F40" s="25"/>
      <c r="G40" s="25"/>
      <c r="H40" s="25"/>
      <c r="I40" s="25"/>
      <c r="J40" s="25"/>
      <c r="K40" s="68">
        <f t="shared" si="0"/>
        <v>0</v>
      </c>
      <c r="L40" s="68">
        <f t="shared" si="0"/>
        <v>0</v>
      </c>
      <c r="M40" s="68">
        <f t="shared" si="0"/>
        <v>0</v>
      </c>
      <c r="N40" s="25"/>
      <c r="O40" s="25"/>
      <c r="P40" s="25"/>
      <c r="Q40" s="69">
        <f t="shared" si="1"/>
        <v>0</v>
      </c>
      <c r="R40" s="69">
        <f t="shared" si="1"/>
        <v>0</v>
      </c>
      <c r="S40" s="69">
        <f t="shared" si="1"/>
        <v>0</v>
      </c>
    </row>
    <row r="41" spans="1:19" x14ac:dyDescent="0.25">
      <c r="B41" s="24"/>
      <c r="C41" s="24"/>
      <c r="D41" s="24"/>
      <c r="E41" s="25"/>
      <c r="F41" s="25"/>
      <c r="G41" s="25"/>
      <c r="H41" s="25"/>
      <c r="I41" s="25"/>
      <c r="J41" s="25"/>
      <c r="K41" s="68">
        <f t="shared" si="0"/>
        <v>0</v>
      </c>
      <c r="L41" s="68">
        <f t="shared" si="0"/>
        <v>0</v>
      </c>
      <c r="M41" s="68">
        <f t="shared" si="0"/>
        <v>0</v>
      </c>
      <c r="N41" s="25"/>
      <c r="O41" s="25"/>
      <c r="P41" s="25"/>
      <c r="Q41" s="69">
        <f t="shared" si="1"/>
        <v>0</v>
      </c>
      <c r="R41" s="69">
        <f t="shared" si="1"/>
        <v>0</v>
      </c>
      <c r="S41" s="69">
        <f t="shared" si="1"/>
        <v>0</v>
      </c>
    </row>
    <row r="42" spans="1:19" ht="28.5" x14ac:dyDescent="0.25">
      <c r="B42" s="17" t="s">
        <v>101</v>
      </c>
      <c r="C42" s="24">
        <v>147584.5</v>
      </c>
      <c r="D42" s="24">
        <v>75525</v>
      </c>
      <c r="E42" s="68">
        <f>SUM(E38:E41)</f>
        <v>537225.5</v>
      </c>
      <c r="F42" s="68">
        <f t="shared" ref="F42:J42" si="2">SUM(F38:F41)</f>
        <v>-67584.5</v>
      </c>
      <c r="G42" s="68">
        <f t="shared" si="2"/>
        <v>-67584.5</v>
      </c>
      <c r="H42" s="68">
        <f t="shared" si="2"/>
        <v>0</v>
      </c>
      <c r="I42" s="68">
        <f t="shared" si="2"/>
        <v>0</v>
      </c>
      <c r="J42" s="68">
        <f t="shared" si="2"/>
        <v>0</v>
      </c>
      <c r="K42" s="68">
        <f>C42+E42+H42</f>
        <v>684810</v>
      </c>
      <c r="L42" s="68">
        <f>C42+F42+I42</f>
        <v>80000</v>
      </c>
      <c r="M42" s="68">
        <f>C42+G42+J42</f>
        <v>80000</v>
      </c>
      <c r="N42" s="70" t="s">
        <v>2</v>
      </c>
      <c r="O42" s="70" t="s">
        <v>2</v>
      </c>
      <c r="P42" s="70" t="s">
        <v>2</v>
      </c>
      <c r="Q42" s="69" t="s">
        <v>2</v>
      </c>
      <c r="R42" s="69" t="s">
        <v>2</v>
      </c>
      <c r="S42" s="69" t="s">
        <v>2</v>
      </c>
    </row>
    <row r="43" spans="1:19" ht="28.5" x14ac:dyDescent="0.25">
      <c r="B43" s="17" t="s">
        <v>102</v>
      </c>
      <c r="C43" s="24"/>
      <c r="D43" s="24"/>
      <c r="E43" s="68" t="s">
        <v>36</v>
      </c>
      <c r="F43" s="68" t="s">
        <v>36</v>
      </c>
      <c r="G43" s="68" t="s">
        <v>36</v>
      </c>
      <c r="H43" s="68" t="s">
        <v>36</v>
      </c>
      <c r="I43" s="68" t="s">
        <v>36</v>
      </c>
      <c r="J43" s="68" t="s">
        <v>36</v>
      </c>
      <c r="K43" s="68">
        <f>C43</f>
        <v>0</v>
      </c>
      <c r="L43" s="68">
        <f>C43</f>
        <v>0</v>
      </c>
      <c r="M43" s="68">
        <f>C43</f>
        <v>0</v>
      </c>
      <c r="N43" s="70" t="s">
        <v>2</v>
      </c>
      <c r="O43" s="70" t="s">
        <v>2</v>
      </c>
      <c r="P43" s="70" t="s">
        <v>2</v>
      </c>
      <c r="Q43" s="69" t="s">
        <v>2</v>
      </c>
      <c r="R43" s="69" t="s">
        <v>2</v>
      </c>
      <c r="S43" s="69" t="s">
        <v>2</v>
      </c>
    </row>
    <row r="44" spans="1:19" x14ac:dyDescent="0.25">
      <c r="B44" s="17" t="s">
        <v>103</v>
      </c>
      <c r="C44" s="68">
        <f>SUM(C38:C41)</f>
        <v>147584.5</v>
      </c>
      <c r="D44" s="68">
        <f>SUM(D38:D41)</f>
        <v>75525</v>
      </c>
      <c r="E44" s="68">
        <f>E42</f>
        <v>537225.5</v>
      </c>
      <c r="F44" s="68">
        <f t="shared" ref="F44:J44" si="3">F42</f>
        <v>-67584.5</v>
      </c>
      <c r="G44" s="68">
        <f t="shared" si="3"/>
        <v>-67584.5</v>
      </c>
      <c r="H44" s="68">
        <f t="shared" si="3"/>
        <v>0</v>
      </c>
      <c r="I44" s="68">
        <f t="shared" si="3"/>
        <v>0</v>
      </c>
      <c r="J44" s="68">
        <f t="shared" si="3"/>
        <v>0</v>
      </c>
      <c r="K44" s="70">
        <f>K42+K43</f>
        <v>684810</v>
      </c>
      <c r="L44" s="70">
        <f t="shared" ref="L44:M44" si="4">L42+L43</f>
        <v>80000</v>
      </c>
      <c r="M44" s="70">
        <f t="shared" si="4"/>
        <v>80000</v>
      </c>
      <c r="N44" s="70">
        <f>SUM(N38:N41)</f>
        <v>-357716.51</v>
      </c>
      <c r="O44" s="70">
        <f t="shared" ref="O44:P44" si="5">SUM(O38:O41)</f>
        <v>-355191.51</v>
      </c>
      <c r="P44" s="70">
        <f t="shared" si="5"/>
        <v>-350191.51</v>
      </c>
      <c r="Q44" s="69">
        <f>K44+N44</f>
        <v>327093.49</v>
      </c>
      <c r="R44" s="69">
        <f>L44+O44</f>
        <v>-275191.51</v>
      </c>
      <c r="S44" s="69">
        <f>M44+P44</f>
        <v>-270191.51</v>
      </c>
    </row>
  </sheetData>
  <mergeCells count="13">
    <mergeCell ref="K17:K18"/>
    <mergeCell ref="B17:B18"/>
    <mergeCell ref="C17:C18"/>
    <mergeCell ref="D17:D18"/>
    <mergeCell ref="E17:E18"/>
    <mergeCell ref="F17:J17"/>
    <mergeCell ref="Q36:S36"/>
    <mergeCell ref="B32:E32"/>
    <mergeCell ref="B36:B37"/>
    <mergeCell ref="E36:G36"/>
    <mergeCell ref="H36:J36"/>
    <mergeCell ref="K36:M36"/>
    <mergeCell ref="N36:P36"/>
  </mergeCells>
  <dataValidations count="4">
    <dataValidation type="whole" operator="lessThan" allowBlank="1" showInputMessage="1" showErrorMessage="1" sqref="N38:P41">
      <formula1>0</formula1>
    </dataValidation>
    <dataValidation type="list" allowBlank="1" showInputMessage="1" showErrorMessage="1" sqref="B13">
      <formula1>$U$2:$U$4</formula1>
    </dataValidation>
    <dataValidation type="list" allowBlank="1" showInputMessage="1" showErrorMessage="1" sqref="D19:D22">
      <formula1>$V$2:$V$3</formula1>
    </dataValidation>
    <dataValidation showInputMessage="1" showErrorMessage="1" sqref="E19:E22"/>
  </dataValidations>
  <hyperlinks>
    <hyperlink ref="C12" location="_ftn1" display="_ftn1"/>
    <hyperlink ref="D12" location="_ftn2" display="_ftn2"/>
    <hyperlink ref="E12" location="_ftn3" display="_ftn3"/>
  </hyperlinks>
  <printOptions horizontalCentered="1"/>
  <pageMargins left="0.2" right="0.2" top="0.5" bottom="0.5" header="0.3" footer="0.3"/>
  <pageSetup paperSize="9" scale="8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7105" r:id="rId4" name="Check Box 1">
              <controlPr defaultSize="0" autoFill="0" autoLine="0" autoPict="0">
                <anchor moveWithCells="1">
                  <from>
                    <xdr:col>1</xdr:col>
                    <xdr:colOff>85725</xdr:colOff>
                    <xdr:row>28</xdr:row>
                    <xdr:rowOff>0</xdr:rowOff>
                  </from>
                  <to>
                    <xdr:col>2</xdr:col>
                    <xdr:colOff>1171575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06" r:id="rId5" name="Check Box 2">
              <controlPr defaultSize="0" autoFill="0" autoLine="0" autoPict="0">
                <anchor moveWithCells="1">
                  <from>
                    <xdr:col>1</xdr:col>
                    <xdr:colOff>85725</xdr:colOff>
                    <xdr:row>25</xdr:row>
                    <xdr:rowOff>171450</xdr:rowOff>
                  </from>
                  <to>
                    <xdr:col>3</xdr:col>
                    <xdr:colOff>266700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07" r:id="rId6" name="Check Box 3">
              <controlPr defaultSize="0" autoFill="0" autoLine="0" autoPict="0">
                <anchor moveWithCells="1">
                  <from>
                    <xdr:col>1</xdr:col>
                    <xdr:colOff>85725</xdr:colOff>
                    <xdr:row>27</xdr:row>
                    <xdr:rowOff>28575</xdr:rowOff>
                  </from>
                  <to>
                    <xdr:col>3</xdr:col>
                    <xdr:colOff>266700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08" r:id="rId7" name="Check Box 4">
              <controlPr defaultSize="0" autoFill="0" autoLine="0" autoPict="0">
                <anchor moveWithCells="1">
                  <from>
                    <xdr:col>1</xdr:col>
                    <xdr:colOff>95250</xdr:colOff>
                    <xdr:row>29</xdr:row>
                    <xdr:rowOff>9525</xdr:rowOff>
                  </from>
                  <to>
                    <xdr:col>2</xdr:col>
                    <xdr:colOff>571500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6"/>
  <sheetViews>
    <sheetView topLeftCell="C25" zoomScaleNormal="100" workbookViewId="0">
      <selection activeCell="L44" sqref="L44"/>
    </sheetView>
  </sheetViews>
  <sheetFormatPr defaultRowHeight="15" x14ac:dyDescent="0.25"/>
  <cols>
    <col min="1" max="1" width="6" customWidth="1"/>
    <col min="2" max="2" width="33.140625" customWidth="1"/>
    <col min="3" max="3" width="49.140625" customWidth="1"/>
    <col min="4" max="4" width="31.5703125" customWidth="1"/>
    <col min="5" max="5" width="40.28515625" customWidth="1"/>
    <col min="6" max="6" width="28.42578125" customWidth="1"/>
    <col min="7" max="7" width="22.28515625" customWidth="1"/>
    <col min="8" max="8" width="13.42578125" customWidth="1"/>
    <col min="9" max="9" width="14.28515625" customWidth="1"/>
    <col min="10" max="10" width="12.7109375" customWidth="1"/>
    <col min="11" max="11" width="24.5703125" customWidth="1"/>
    <col min="12" max="12" width="10.5703125" customWidth="1"/>
    <col min="13" max="13" width="14.42578125" customWidth="1"/>
    <col min="14" max="14" width="9.5703125" customWidth="1"/>
    <col min="15" max="15" width="8.140625" customWidth="1"/>
    <col min="16" max="16" width="8" customWidth="1"/>
    <col min="17" max="17" width="14.140625" customWidth="1"/>
    <col min="21" max="23" width="9.140625" hidden="1" customWidth="1"/>
  </cols>
  <sheetData>
    <row r="1" spans="1:23" ht="15.75" x14ac:dyDescent="0.25">
      <c r="A1" s="1" t="s">
        <v>35</v>
      </c>
      <c r="C1" s="1"/>
      <c r="D1" s="1"/>
      <c r="E1" s="1"/>
      <c r="F1" s="1"/>
      <c r="G1" s="1"/>
      <c r="H1" s="1"/>
      <c r="I1" s="1"/>
      <c r="J1" s="1"/>
      <c r="U1" s="4" t="s">
        <v>13</v>
      </c>
      <c r="V1" s="4" t="s">
        <v>14</v>
      </c>
      <c r="W1" s="4" t="s">
        <v>15</v>
      </c>
    </row>
    <row r="2" spans="1:23" x14ac:dyDescent="0.25">
      <c r="A2" s="5"/>
      <c r="C2" s="5"/>
      <c r="D2" s="5"/>
      <c r="E2" s="5"/>
      <c r="F2" s="5"/>
      <c r="G2" s="5"/>
      <c r="H2" s="5"/>
      <c r="I2" s="5"/>
      <c r="J2" s="5"/>
      <c r="U2" s="4" t="s">
        <v>16</v>
      </c>
      <c r="V2" s="4" t="s">
        <v>17</v>
      </c>
      <c r="W2" s="4"/>
    </row>
    <row r="3" spans="1:23" ht="15.75" customHeight="1" x14ac:dyDescent="0.25">
      <c r="A3" s="6" t="s">
        <v>18</v>
      </c>
      <c r="C3" s="7"/>
      <c r="D3" s="7"/>
      <c r="E3" s="7"/>
      <c r="F3" s="7"/>
      <c r="G3" s="5"/>
      <c r="H3" s="5"/>
      <c r="I3" s="5"/>
      <c r="J3" s="5"/>
      <c r="U3" s="4" t="s">
        <v>19</v>
      </c>
      <c r="V3" s="4" t="s">
        <v>20</v>
      </c>
      <c r="W3" s="4"/>
    </row>
    <row r="4" spans="1:23" ht="15.75" customHeight="1" x14ac:dyDescent="0.3">
      <c r="B4" s="8"/>
      <c r="C4" s="8"/>
      <c r="D4" s="8"/>
      <c r="E4" s="8"/>
      <c r="F4" s="8"/>
      <c r="G4" s="2"/>
      <c r="H4" s="2"/>
      <c r="I4" s="2"/>
      <c r="J4" s="2"/>
      <c r="U4" s="4" t="s">
        <v>21</v>
      </c>
      <c r="V4" s="4"/>
    </row>
    <row r="5" spans="1:23" ht="18.75" customHeight="1" x14ac:dyDescent="0.25">
      <c r="B5" s="30" t="s">
        <v>43</v>
      </c>
      <c r="C5" s="22">
        <v>1052</v>
      </c>
      <c r="E5" s="30" t="s">
        <v>47</v>
      </c>
      <c r="F5" s="22"/>
      <c r="H5" s="2"/>
      <c r="I5" s="2"/>
      <c r="J5" s="2"/>
    </row>
    <row r="6" spans="1:23" ht="18" customHeight="1" x14ac:dyDescent="0.25">
      <c r="B6" s="30" t="s">
        <v>44</v>
      </c>
      <c r="C6" s="22" t="s">
        <v>113</v>
      </c>
      <c r="E6" s="30" t="s">
        <v>48</v>
      </c>
      <c r="F6" s="22" t="s">
        <v>124</v>
      </c>
      <c r="H6" s="2"/>
      <c r="I6" s="2"/>
      <c r="J6" s="2"/>
    </row>
    <row r="7" spans="1:23" ht="18" customHeight="1" x14ac:dyDescent="0.25">
      <c r="B7" s="30" t="s">
        <v>45</v>
      </c>
      <c r="C7" s="22">
        <v>11001</v>
      </c>
      <c r="H7" s="2"/>
      <c r="I7" s="2"/>
      <c r="J7" s="2"/>
    </row>
    <row r="8" spans="1:23" ht="32.25" customHeight="1" x14ac:dyDescent="0.25">
      <c r="B8" s="30" t="s">
        <v>46</v>
      </c>
      <c r="C8" s="76" t="s">
        <v>119</v>
      </c>
      <c r="H8" s="2"/>
      <c r="I8" s="2"/>
      <c r="J8" s="2"/>
    </row>
    <row r="9" spans="1:23" ht="17.25" x14ac:dyDescent="0.25">
      <c r="B9" s="5"/>
      <c r="C9" s="5"/>
      <c r="D9" s="5"/>
      <c r="E9" s="5"/>
      <c r="F9" s="2"/>
      <c r="G9" s="2"/>
      <c r="H9" s="2"/>
      <c r="I9" s="2"/>
      <c r="J9" s="2"/>
    </row>
    <row r="10" spans="1:23" ht="15.75" customHeight="1" x14ac:dyDescent="0.25">
      <c r="A10" s="6" t="s">
        <v>22</v>
      </c>
      <c r="C10" s="2"/>
      <c r="D10" s="2"/>
      <c r="E10" s="2"/>
      <c r="F10" s="2"/>
      <c r="G10" s="2"/>
      <c r="H10" s="2"/>
      <c r="I10" s="2"/>
      <c r="J10" s="2"/>
    </row>
    <row r="11" spans="1:23" ht="17.25" x14ac:dyDescent="0.25">
      <c r="B11" s="2"/>
      <c r="C11" s="2"/>
      <c r="D11" s="2"/>
      <c r="E11" s="2"/>
      <c r="F11" s="2"/>
      <c r="G11" s="2"/>
      <c r="H11" s="2"/>
      <c r="I11" s="2"/>
      <c r="J11" s="2"/>
    </row>
    <row r="12" spans="1:23" ht="55.5" x14ac:dyDescent="0.25">
      <c r="B12" s="9" t="s">
        <v>49</v>
      </c>
      <c r="C12" s="36" t="s">
        <v>50</v>
      </c>
      <c r="D12" s="36" t="s">
        <v>51</v>
      </c>
      <c r="E12" s="36" t="s">
        <v>52</v>
      </c>
      <c r="F12" s="2"/>
      <c r="G12" s="2"/>
      <c r="H12" s="2"/>
      <c r="I12" s="2"/>
      <c r="J12" s="2"/>
    </row>
    <row r="13" spans="1:23" ht="81" x14ac:dyDescent="0.3">
      <c r="B13" s="23" t="s">
        <v>16</v>
      </c>
      <c r="C13" s="78" t="s">
        <v>114</v>
      </c>
      <c r="D13" s="78" t="s">
        <v>115</v>
      </c>
      <c r="E13" s="78" t="s">
        <v>116</v>
      </c>
      <c r="F13" s="8"/>
      <c r="G13" s="2"/>
      <c r="H13" s="2"/>
      <c r="I13" s="2"/>
      <c r="J13" s="8"/>
    </row>
    <row r="14" spans="1:23" ht="17.25" x14ac:dyDescent="0.3">
      <c r="B14" s="10"/>
      <c r="C14" s="10"/>
      <c r="D14" s="10"/>
      <c r="E14" s="10"/>
      <c r="F14" s="2"/>
      <c r="G14" s="2"/>
      <c r="H14" s="2"/>
      <c r="I14" s="2"/>
      <c r="J14" s="8"/>
    </row>
    <row r="15" spans="1:23" ht="17.25" x14ac:dyDescent="0.3">
      <c r="A15" s="6" t="s">
        <v>23</v>
      </c>
      <c r="C15" s="2"/>
      <c r="D15" s="2"/>
      <c r="E15" s="2"/>
      <c r="F15" s="2"/>
      <c r="G15" s="2"/>
      <c r="H15" s="2"/>
      <c r="I15" s="2"/>
      <c r="J15" s="8"/>
    </row>
    <row r="16" spans="1:23" ht="17.25" x14ac:dyDescent="0.3">
      <c r="B16" s="10"/>
      <c r="C16" s="2"/>
      <c r="D16" s="2"/>
      <c r="E16" s="2"/>
      <c r="F16" s="2"/>
      <c r="G16" s="2"/>
      <c r="H16" s="2"/>
      <c r="I16" s="2"/>
      <c r="J16" s="8"/>
    </row>
    <row r="17" spans="1:11" ht="15" customHeight="1" x14ac:dyDescent="0.25">
      <c r="B17" s="113" t="s">
        <v>53</v>
      </c>
      <c r="C17" s="113" t="s">
        <v>54</v>
      </c>
      <c r="D17" s="113" t="s">
        <v>55</v>
      </c>
      <c r="E17" s="113" t="s">
        <v>56</v>
      </c>
      <c r="F17" s="112" t="s">
        <v>57</v>
      </c>
      <c r="G17" s="112"/>
      <c r="H17" s="112"/>
      <c r="I17" s="112"/>
      <c r="J17" s="112"/>
      <c r="K17" s="112" t="s">
        <v>58</v>
      </c>
    </row>
    <row r="18" spans="1:11" x14ac:dyDescent="0.25">
      <c r="B18" s="113"/>
      <c r="C18" s="113"/>
      <c r="D18" s="113"/>
      <c r="E18" s="113"/>
      <c r="F18" s="35" t="s">
        <v>241</v>
      </c>
      <c r="G18" s="35" t="s">
        <v>242</v>
      </c>
      <c r="H18" s="35" t="s">
        <v>1</v>
      </c>
      <c r="I18" s="35" t="s">
        <v>3</v>
      </c>
      <c r="J18" s="35" t="s">
        <v>243</v>
      </c>
      <c r="K18" s="112"/>
    </row>
    <row r="19" spans="1:11" ht="83.25" customHeight="1" x14ac:dyDescent="0.25">
      <c r="B19" s="78" t="s">
        <v>200</v>
      </c>
      <c r="C19" s="23" t="s">
        <v>201</v>
      </c>
      <c r="D19" s="23" t="s">
        <v>20</v>
      </c>
      <c r="E19" s="23" t="s">
        <v>202</v>
      </c>
      <c r="F19" s="23">
        <v>77</v>
      </c>
      <c r="G19" s="23">
        <v>77</v>
      </c>
      <c r="H19" s="23">
        <v>77</v>
      </c>
      <c r="I19" s="23">
        <v>77</v>
      </c>
      <c r="J19" s="23">
        <v>77</v>
      </c>
      <c r="K19" s="23"/>
    </row>
    <row r="20" spans="1:11" ht="84.75" customHeight="1" x14ac:dyDescent="0.25">
      <c r="B20" s="80" t="s">
        <v>203</v>
      </c>
      <c r="C20" s="23" t="s">
        <v>206</v>
      </c>
      <c r="D20" s="23" t="s">
        <v>17</v>
      </c>
      <c r="E20" s="80" t="s">
        <v>204</v>
      </c>
      <c r="F20" s="95" t="s">
        <v>205</v>
      </c>
      <c r="G20" s="95" t="s">
        <v>205</v>
      </c>
      <c r="H20" s="95" t="s">
        <v>246</v>
      </c>
      <c r="I20" s="95" t="s">
        <v>246</v>
      </c>
      <c r="J20" s="95" t="s">
        <v>246</v>
      </c>
      <c r="K20" s="23"/>
    </row>
    <row r="21" spans="1:11" ht="15" customHeight="1" x14ac:dyDescent="0.25"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x14ac:dyDescent="0.25">
      <c r="B22" s="23"/>
      <c r="C22" s="23"/>
      <c r="D22" s="23"/>
      <c r="E22" s="23"/>
      <c r="F22" s="61"/>
      <c r="G22" s="61"/>
      <c r="H22" s="61"/>
      <c r="I22" s="61"/>
      <c r="J22" s="61"/>
      <c r="K22" s="23"/>
    </row>
    <row r="23" spans="1:11" ht="17.25" x14ac:dyDescent="0.25">
      <c r="B23" s="2"/>
      <c r="C23" s="2"/>
      <c r="D23" s="2"/>
      <c r="E23" s="2"/>
      <c r="F23" s="2"/>
      <c r="G23" s="2"/>
      <c r="H23" s="2"/>
      <c r="I23" s="2"/>
      <c r="J23" s="2"/>
    </row>
    <row r="24" spans="1:11" ht="15.75" x14ac:dyDescent="0.25">
      <c r="A24" s="11" t="s">
        <v>24</v>
      </c>
      <c r="C24" s="12"/>
      <c r="D24" s="12"/>
      <c r="E24" s="12"/>
      <c r="F24" s="12"/>
      <c r="G24" s="12"/>
      <c r="H24" s="12"/>
      <c r="I24" s="12"/>
      <c r="J24" s="12"/>
    </row>
    <row r="25" spans="1:11" x14ac:dyDescent="0.25">
      <c r="A25" s="13"/>
      <c r="C25" s="14"/>
      <c r="D25" s="14"/>
      <c r="E25" s="14"/>
      <c r="F25" s="14"/>
      <c r="G25" s="14"/>
      <c r="H25" s="14"/>
      <c r="I25" s="14"/>
      <c r="J25" s="14"/>
    </row>
    <row r="26" spans="1:11" x14ac:dyDescent="0.25">
      <c r="A26" s="15" t="s">
        <v>25</v>
      </c>
      <c r="C26" s="16"/>
      <c r="D26" s="16"/>
      <c r="E26" s="12"/>
      <c r="F26" s="12"/>
      <c r="G26" s="12"/>
      <c r="H26" s="12"/>
      <c r="I26" s="12"/>
      <c r="J26" s="12"/>
    </row>
    <row r="27" spans="1:11" ht="18.75" customHeight="1" x14ac:dyDescent="0.25">
      <c r="B27" s="16"/>
      <c r="C27" s="16"/>
      <c r="D27" s="16"/>
      <c r="E27" s="12"/>
      <c r="F27" s="12"/>
      <c r="G27" s="12"/>
      <c r="H27" s="12"/>
      <c r="I27" s="12"/>
      <c r="J27" s="12"/>
    </row>
    <row r="28" spans="1:11" ht="24" customHeight="1" x14ac:dyDescent="0.25">
      <c r="B28" s="16"/>
      <c r="C28" s="16"/>
      <c r="D28" s="16"/>
      <c r="E28" s="12"/>
      <c r="F28" s="12"/>
      <c r="G28" s="12"/>
      <c r="H28" s="12"/>
      <c r="I28" s="12"/>
      <c r="J28" s="12"/>
    </row>
    <row r="29" spans="1:11" ht="21.75" customHeight="1" x14ac:dyDescent="0.25">
      <c r="B29" s="16"/>
      <c r="C29" s="16"/>
      <c r="D29" s="16"/>
      <c r="E29" s="12"/>
      <c r="F29" s="12"/>
      <c r="G29" s="12"/>
      <c r="H29" s="12"/>
      <c r="I29" s="12"/>
      <c r="J29" s="12"/>
    </row>
    <row r="30" spans="1:11" ht="22.5" customHeight="1" x14ac:dyDescent="0.25">
      <c r="B30" s="16"/>
      <c r="C30" s="16"/>
      <c r="D30" s="16"/>
      <c r="E30" s="12"/>
      <c r="F30" s="12"/>
      <c r="G30" s="12"/>
      <c r="H30" s="12"/>
      <c r="I30" s="12"/>
      <c r="J30" s="12"/>
    </row>
    <row r="31" spans="1:11" x14ac:dyDescent="0.25">
      <c r="A31" s="15" t="s">
        <v>26</v>
      </c>
      <c r="E31" s="12"/>
      <c r="F31" s="12"/>
      <c r="G31" s="12"/>
      <c r="H31" s="12"/>
      <c r="I31" s="12"/>
      <c r="J31" s="12"/>
    </row>
    <row r="32" spans="1:11" ht="62.25" customHeight="1" x14ac:dyDescent="0.25">
      <c r="B32" s="108"/>
      <c r="C32" s="109"/>
      <c r="D32" s="109"/>
      <c r="E32" s="110"/>
      <c r="F32" s="12"/>
      <c r="G32" s="12"/>
      <c r="H32" s="12"/>
      <c r="I32" s="12"/>
      <c r="J32" s="12"/>
    </row>
    <row r="33" spans="1:19" ht="17.25" x14ac:dyDescent="0.25">
      <c r="B33" s="2"/>
      <c r="C33" s="2"/>
      <c r="D33" s="2"/>
      <c r="E33" s="12"/>
      <c r="F33" s="12"/>
      <c r="G33" s="12"/>
      <c r="H33" s="12"/>
      <c r="I33" s="12"/>
      <c r="J33" s="12"/>
    </row>
    <row r="34" spans="1:19" x14ac:dyDescent="0.25">
      <c r="A34" s="6" t="s">
        <v>27</v>
      </c>
    </row>
    <row r="36" spans="1:19" ht="43.5" customHeight="1" x14ac:dyDescent="0.25">
      <c r="B36" s="111" t="s">
        <v>59</v>
      </c>
      <c r="C36" s="34" t="s">
        <v>60</v>
      </c>
      <c r="D36" s="34" t="s">
        <v>61</v>
      </c>
      <c r="E36" s="102" t="s">
        <v>62</v>
      </c>
      <c r="F36" s="102"/>
      <c r="G36" s="102"/>
      <c r="H36" s="102" t="s">
        <v>63</v>
      </c>
      <c r="I36" s="102"/>
      <c r="J36" s="102"/>
      <c r="K36" s="102" t="s">
        <v>64</v>
      </c>
      <c r="L36" s="102"/>
      <c r="M36" s="102"/>
      <c r="N36" s="102" t="s">
        <v>65</v>
      </c>
      <c r="O36" s="102"/>
      <c r="P36" s="102"/>
      <c r="Q36" s="107" t="s">
        <v>66</v>
      </c>
      <c r="R36" s="107"/>
      <c r="S36" s="107"/>
    </row>
    <row r="37" spans="1:19" ht="30" customHeight="1" x14ac:dyDescent="0.25">
      <c r="B37" s="111"/>
      <c r="C37" s="34" t="s">
        <v>9</v>
      </c>
      <c r="D37" s="34" t="s">
        <v>0</v>
      </c>
      <c r="E37" s="32" t="s">
        <v>1</v>
      </c>
      <c r="F37" s="32" t="s">
        <v>3</v>
      </c>
      <c r="G37" s="32" t="s">
        <v>243</v>
      </c>
      <c r="H37" s="32" t="s">
        <v>1</v>
      </c>
      <c r="I37" s="32" t="s">
        <v>3</v>
      </c>
      <c r="J37" s="32" t="s">
        <v>243</v>
      </c>
      <c r="K37" s="32" t="s">
        <v>1</v>
      </c>
      <c r="L37" s="32" t="s">
        <v>3</v>
      </c>
      <c r="M37" s="32" t="s">
        <v>243</v>
      </c>
      <c r="N37" s="32" t="s">
        <v>1</v>
      </c>
      <c r="O37" s="32" t="s">
        <v>3</v>
      </c>
      <c r="P37" s="32" t="s">
        <v>243</v>
      </c>
      <c r="Q37" s="33" t="s">
        <v>1</v>
      </c>
      <c r="R37" s="33" t="s">
        <v>3</v>
      </c>
      <c r="S37" s="33" t="s">
        <v>243</v>
      </c>
    </row>
    <row r="38" spans="1:19" x14ac:dyDescent="0.25">
      <c r="B38" s="24" t="s">
        <v>117</v>
      </c>
      <c r="C38" s="60">
        <v>154492.49</v>
      </c>
      <c r="D38" s="60">
        <v>156433.20000000001</v>
      </c>
      <c r="E38" s="60">
        <v>80157.31</v>
      </c>
      <c r="F38" s="60">
        <v>80157.31</v>
      </c>
      <c r="G38" s="60">
        <v>80157.31</v>
      </c>
      <c r="H38" s="25"/>
      <c r="I38" s="25"/>
      <c r="J38" s="25"/>
      <c r="K38" s="72">
        <f>C38+E38+H38</f>
        <v>234649.8</v>
      </c>
      <c r="L38" s="18">
        <f>C38+F38+I38</f>
        <v>234649.8</v>
      </c>
      <c r="M38" s="18">
        <f>C38+G38+J38</f>
        <v>234649.8</v>
      </c>
      <c r="N38" s="25"/>
      <c r="O38" s="25"/>
      <c r="P38" s="25"/>
      <c r="Q38" s="73">
        <f>K38+N38</f>
        <v>234649.8</v>
      </c>
      <c r="R38" s="31">
        <f>L38+O38</f>
        <v>234649.8</v>
      </c>
      <c r="S38" s="31">
        <f>M38+P38</f>
        <v>234649.8</v>
      </c>
    </row>
    <row r="39" spans="1:19" x14ac:dyDescent="0.25">
      <c r="B39" s="24"/>
      <c r="C39" s="24"/>
      <c r="D39" s="24"/>
      <c r="E39" s="25"/>
      <c r="F39" s="25"/>
      <c r="G39" s="25"/>
      <c r="H39" s="25"/>
      <c r="I39" s="25"/>
      <c r="J39" s="25"/>
      <c r="K39" s="66">
        <f>C39+E39+H39</f>
        <v>0</v>
      </c>
      <c r="L39" s="66">
        <f t="shared" ref="L39:L41" si="0">C39+F39+I39</f>
        <v>0</v>
      </c>
      <c r="M39" s="66">
        <f t="shared" ref="M39:M41" si="1">C39+G39+J39</f>
        <v>0</v>
      </c>
      <c r="N39" s="25"/>
      <c r="O39" s="25"/>
      <c r="P39" s="25"/>
      <c r="Q39" s="31">
        <f t="shared" ref="Q39:Q41" si="2">K39+N39</f>
        <v>0</v>
      </c>
      <c r="R39" s="31">
        <f t="shared" ref="R39:R41" si="3">L39+O39</f>
        <v>0</v>
      </c>
      <c r="S39" s="31">
        <f t="shared" ref="S39:S41" si="4">M39+P39</f>
        <v>0</v>
      </c>
    </row>
    <row r="40" spans="1:19" x14ac:dyDescent="0.25">
      <c r="B40" s="24"/>
      <c r="C40" s="24"/>
      <c r="D40" s="24"/>
      <c r="E40" s="25"/>
      <c r="F40" s="25"/>
      <c r="G40" s="25"/>
      <c r="H40" s="25"/>
      <c r="I40" s="25"/>
      <c r="J40" s="25"/>
      <c r="K40" s="66">
        <f t="shared" ref="K40:K41" si="5">C40+E40+H40</f>
        <v>0</v>
      </c>
      <c r="L40" s="66">
        <f t="shared" si="0"/>
        <v>0</v>
      </c>
      <c r="M40" s="66">
        <f t="shared" si="1"/>
        <v>0</v>
      </c>
      <c r="N40" s="25"/>
      <c r="O40" s="25"/>
      <c r="P40" s="25"/>
      <c r="Q40" s="31">
        <f t="shared" si="2"/>
        <v>0</v>
      </c>
      <c r="R40" s="31">
        <f t="shared" si="3"/>
        <v>0</v>
      </c>
      <c r="S40" s="31">
        <f t="shared" si="4"/>
        <v>0</v>
      </c>
    </row>
    <row r="41" spans="1:19" x14ac:dyDescent="0.25">
      <c r="B41" s="24"/>
      <c r="C41" s="24"/>
      <c r="D41" s="24"/>
      <c r="E41" s="25"/>
      <c r="F41" s="25"/>
      <c r="G41" s="25"/>
      <c r="H41" s="25"/>
      <c r="I41" s="25"/>
      <c r="J41" s="25"/>
      <c r="K41" s="66">
        <f t="shared" si="5"/>
        <v>0</v>
      </c>
      <c r="L41" s="66">
        <f t="shared" si="0"/>
        <v>0</v>
      </c>
      <c r="M41" s="66">
        <f t="shared" si="1"/>
        <v>0</v>
      </c>
      <c r="N41" s="25"/>
      <c r="O41" s="25"/>
      <c r="P41" s="25"/>
      <c r="Q41" s="31">
        <f t="shared" si="2"/>
        <v>0</v>
      </c>
      <c r="R41" s="31">
        <f t="shared" si="3"/>
        <v>0</v>
      </c>
      <c r="S41" s="31">
        <f t="shared" si="4"/>
        <v>0</v>
      </c>
    </row>
    <row r="42" spans="1:19" ht="28.5" x14ac:dyDescent="0.25">
      <c r="B42" s="17" t="s">
        <v>101</v>
      </c>
      <c r="C42" s="114">
        <f>SUM(C38:C41)</f>
        <v>154492.49</v>
      </c>
      <c r="D42" s="60">
        <v>156433.20000000001</v>
      </c>
      <c r="E42" s="67">
        <f>SUM(E38:E41)</f>
        <v>80157.31</v>
      </c>
      <c r="F42" s="67">
        <f>SUM(F38:F41)</f>
        <v>80157.31</v>
      </c>
      <c r="G42" s="67">
        <f>SUM(G38:G41)</f>
        <v>80157.31</v>
      </c>
      <c r="H42" s="18">
        <f>SUM(H38:H41)</f>
        <v>0</v>
      </c>
      <c r="I42" s="18">
        <f t="shared" ref="I42:J42" si="6">SUM(I38:I41)</f>
        <v>0</v>
      </c>
      <c r="J42" s="18">
        <f t="shared" si="6"/>
        <v>0</v>
      </c>
      <c r="K42" s="79">
        <f>C42+E42+H42</f>
        <v>234649.8</v>
      </c>
      <c r="L42" s="18">
        <f>C42+F42+I42</f>
        <v>234649.8</v>
      </c>
      <c r="M42" s="18">
        <f>C42+G42+J42</f>
        <v>234649.8</v>
      </c>
      <c r="N42" s="3" t="s">
        <v>2</v>
      </c>
      <c r="O42" s="3" t="s">
        <v>2</v>
      </c>
      <c r="P42" s="3" t="s">
        <v>2</v>
      </c>
      <c r="Q42" s="31" t="s">
        <v>2</v>
      </c>
      <c r="R42" s="31" t="s">
        <v>2</v>
      </c>
      <c r="S42" s="31" t="s">
        <v>2</v>
      </c>
    </row>
    <row r="43" spans="1:19" ht="28.5" x14ac:dyDescent="0.25">
      <c r="B43" s="17" t="s">
        <v>102</v>
      </c>
      <c r="C43" s="24"/>
      <c r="D43" s="24"/>
      <c r="E43" s="18" t="s">
        <v>36</v>
      </c>
      <c r="F43" s="18" t="s">
        <v>36</v>
      </c>
      <c r="G43" s="18" t="s">
        <v>36</v>
      </c>
      <c r="H43" s="18" t="s">
        <v>36</v>
      </c>
      <c r="I43" s="18" t="s">
        <v>36</v>
      </c>
      <c r="J43" s="18" t="s">
        <v>36</v>
      </c>
      <c r="K43" s="18">
        <f>C43</f>
        <v>0</v>
      </c>
      <c r="L43" s="18">
        <f>C43</f>
        <v>0</v>
      </c>
      <c r="M43" s="18">
        <f>C43</f>
        <v>0</v>
      </c>
      <c r="N43" s="3" t="s">
        <v>2</v>
      </c>
      <c r="O43" s="3" t="s">
        <v>2</v>
      </c>
      <c r="P43" s="3" t="s">
        <v>2</v>
      </c>
      <c r="Q43" s="31" t="s">
        <v>2</v>
      </c>
      <c r="R43" s="31" t="s">
        <v>2</v>
      </c>
      <c r="S43" s="31" t="s">
        <v>2</v>
      </c>
    </row>
    <row r="44" spans="1:19" x14ac:dyDescent="0.25">
      <c r="B44" s="17" t="s">
        <v>103</v>
      </c>
      <c r="C44" s="67">
        <f>SUM(C38:C41)</f>
        <v>154492.49</v>
      </c>
      <c r="D44" s="67">
        <f>SUM(D38:D41)</f>
        <v>156433.20000000001</v>
      </c>
      <c r="E44" s="67">
        <f>E42</f>
        <v>80157.31</v>
      </c>
      <c r="F44" s="18">
        <f t="shared" ref="F44:J44" si="7">F42</f>
        <v>80157.31</v>
      </c>
      <c r="G44" s="18">
        <f t="shared" si="7"/>
        <v>80157.31</v>
      </c>
      <c r="H44" s="18">
        <f>H42</f>
        <v>0</v>
      </c>
      <c r="I44" s="18">
        <f t="shared" si="7"/>
        <v>0</v>
      </c>
      <c r="J44" s="18">
        <f t="shared" si="7"/>
        <v>0</v>
      </c>
      <c r="K44" s="3">
        <f>K42+K43</f>
        <v>234649.8</v>
      </c>
      <c r="L44" s="3">
        <f t="shared" ref="L44:M44" si="8">L42+L43</f>
        <v>234649.8</v>
      </c>
      <c r="M44" s="3">
        <f t="shared" si="8"/>
        <v>234649.8</v>
      </c>
      <c r="N44" s="3">
        <f>SUM(N38:N41)</f>
        <v>0</v>
      </c>
      <c r="O44" s="3">
        <f t="shared" ref="O44:P44" si="9">SUM(O38:O41)</f>
        <v>0</v>
      </c>
      <c r="P44" s="3">
        <f t="shared" si="9"/>
        <v>0</v>
      </c>
      <c r="Q44" s="31">
        <f>K44+N44</f>
        <v>234649.8</v>
      </c>
      <c r="R44" s="31">
        <f>L44+O44</f>
        <v>234649.8</v>
      </c>
      <c r="S44" s="31">
        <f>M44+P44</f>
        <v>234649.8</v>
      </c>
    </row>
    <row r="46" spans="1:19" x14ac:dyDescent="0.25">
      <c r="D46" s="75"/>
    </row>
  </sheetData>
  <mergeCells count="13">
    <mergeCell ref="K17:K18"/>
    <mergeCell ref="B17:B18"/>
    <mergeCell ref="C17:C18"/>
    <mergeCell ref="D17:D18"/>
    <mergeCell ref="E17:E18"/>
    <mergeCell ref="F17:J17"/>
    <mergeCell ref="N36:P36"/>
    <mergeCell ref="Q36:S36"/>
    <mergeCell ref="B32:E32"/>
    <mergeCell ref="B36:B37"/>
    <mergeCell ref="E36:G36"/>
    <mergeCell ref="H36:J36"/>
    <mergeCell ref="K36:M36"/>
  </mergeCells>
  <dataValidations count="4">
    <dataValidation showInputMessage="1" showErrorMessage="1" sqref="E19:E22"/>
    <dataValidation type="list" allowBlank="1" showInputMessage="1" showErrorMessage="1" sqref="D19:D22">
      <formula1>$V$2:$V$3</formula1>
    </dataValidation>
    <dataValidation type="list" allowBlank="1" showInputMessage="1" showErrorMessage="1" sqref="B13">
      <formula1>$U$2:$U$4</formula1>
    </dataValidation>
    <dataValidation type="whole" operator="lessThan" allowBlank="1" showInputMessage="1" showErrorMessage="1" sqref="N38:P41">
      <formula1>0</formula1>
    </dataValidation>
  </dataValidations>
  <hyperlinks>
    <hyperlink ref="C12" location="_ftn1" display="_ftn1"/>
    <hyperlink ref="D12" location="_ftn2" display="_ftn2"/>
    <hyperlink ref="E12" location="_ftn3" display="_ftn3"/>
  </hyperlinks>
  <printOptions horizontalCentered="1"/>
  <pageMargins left="0.2" right="0.2" top="0.5" bottom="0.5" header="0.3" footer="0.3"/>
  <pageSetup paperSize="9" scale="8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1</xdr:col>
                    <xdr:colOff>85725</xdr:colOff>
                    <xdr:row>28</xdr:row>
                    <xdr:rowOff>0</xdr:rowOff>
                  </from>
                  <to>
                    <xdr:col>2</xdr:col>
                    <xdr:colOff>1171575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1</xdr:col>
                    <xdr:colOff>85725</xdr:colOff>
                    <xdr:row>25</xdr:row>
                    <xdr:rowOff>171450</xdr:rowOff>
                  </from>
                  <to>
                    <xdr:col>2</xdr:col>
                    <xdr:colOff>1924050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1</xdr:col>
                    <xdr:colOff>85725</xdr:colOff>
                    <xdr:row>27</xdr:row>
                    <xdr:rowOff>28575</xdr:rowOff>
                  </from>
                  <to>
                    <xdr:col>2</xdr:col>
                    <xdr:colOff>1924050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1</xdr:col>
                    <xdr:colOff>95250</xdr:colOff>
                    <xdr:row>29</xdr:row>
                    <xdr:rowOff>9525</xdr:rowOff>
                  </from>
                  <to>
                    <xdr:col>2</xdr:col>
                    <xdr:colOff>571500</xdr:colOff>
                    <xdr:row>29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1"/>
  <sheetViews>
    <sheetView topLeftCell="C19" zoomScaleNormal="100" workbookViewId="0">
      <selection activeCell="P21" sqref="P21"/>
    </sheetView>
  </sheetViews>
  <sheetFormatPr defaultRowHeight="15" x14ac:dyDescent="0.25"/>
  <cols>
    <col min="1" max="1" width="6" customWidth="1"/>
    <col min="2" max="2" width="33.140625" customWidth="1"/>
    <col min="3" max="3" width="24.85546875" customWidth="1"/>
    <col min="4" max="4" width="31.5703125" customWidth="1"/>
    <col min="5" max="5" width="40" customWidth="1"/>
    <col min="6" max="6" width="24.5703125" customWidth="1"/>
    <col min="7" max="7" width="22.5703125" customWidth="1"/>
    <col min="8" max="9" width="10.42578125" customWidth="1"/>
    <col min="10" max="10" width="15.28515625" customWidth="1"/>
    <col min="11" max="11" width="18.28515625" bestFit="1" customWidth="1"/>
    <col min="12" max="12" width="11.140625" customWidth="1"/>
    <col min="13" max="13" width="9.42578125" customWidth="1"/>
    <col min="14" max="14" width="9.5703125" customWidth="1"/>
    <col min="15" max="15" width="8.140625" customWidth="1"/>
    <col min="16" max="16" width="8" customWidth="1"/>
    <col min="21" max="23" width="0" hidden="1" customWidth="1"/>
  </cols>
  <sheetData>
    <row r="1" spans="1:23" ht="15.75" x14ac:dyDescent="0.25">
      <c r="A1" s="1" t="s">
        <v>35</v>
      </c>
      <c r="C1" s="1"/>
      <c r="D1" s="1"/>
      <c r="E1" s="1"/>
      <c r="F1" s="1"/>
      <c r="G1" s="1"/>
      <c r="H1" s="1"/>
      <c r="I1" s="1"/>
      <c r="J1" s="1"/>
      <c r="U1" s="4" t="s">
        <v>13</v>
      </c>
      <c r="V1" s="4" t="s">
        <v>14</v>
      </c>
      <c r="W1" s="4" t="s">
        <v>15</v>
      </c>
    </row>
    <row r="2" spans="1:23" x14ac:dyDescent="0.25">
      <c r="A2" s="5"/>
      <c r="C2" s="5"/>
      <c r="D2" s="5"/>
      <c r="E2" s="5"/>
      <c r="F2" s="5"/>
      <c r="G2" s="5"/>
      <c r="H2" s="5"/>
      <c r="I2" s="5"/>
      <c r="J2" s="5"/>
      <c r="U2" s="4" t="s">
        <v>16</v>
      </c>
      <c r="V2" s="4" t="s">
        <v>17</v>
      </c>
      <c r="W2" s="4"/>
    </row>
    <row r="3" spans="1:23" ht="15.75" customHeight="1" x14ac:dyDescent="0.25">
      <c r="A3" s="6" t="s">
        <v>18</v>
      </c>
      <c r="C3" s="7"/>
      <c r="D3" s="7"/>
      <c r="E3" s="7"/>
      <c r="F3" s="7"/>
      <c r="G3" s="5"/>
      <c r="H3" s="5"/>
      <c r="I3" s="5"/>
      <c r="J3" s="5"/>
      <c r="U3" s="4" t="s">
        <v>19</v>
      </c>
      <c r="V3" s="4" t="s">
        <v>20</v>
      </c>
      <c r="W3" s="4"/>
    </row>
    <row r="4" spans="1:23" ht="15.75" customHeight="1" x14ac:dyDescent="0.3">
      <c r="B4" s="8"/>
      <c r="C4" s="8"/>
      <c r="D4" s="8"/>
      <c r="E4" s="8"/>
      <c r="F4" s="8"/>
      <c r="G4" s="2"/>
      <c r="H4" s="2"/>
      <c r="I4" s="2"/>
      <c r="J4" s="2"/>
      <c r="U4" s="4" t="s">
        <v>21</v>
      </c>
      <c r="V4" s="4"/>
    </row>
    <row r="5" spans="1:23" ht="18.75" customHeight="1" x14ac:dyDescent="0.25">
      <c r="B5" s="30" t="s">
        <v>43</v>
      </c>
      <c r="C5" s="22">
        <v>1057</v>
      </c>
      <c r="E5" s="30" t="s">
        <v>47</v>
      </c>
      <c r="F5" s="22">
        <v>2016</v>
      </c>
      <c r="H5" s="2"/>
      <c r="I5" s="2"/>
      <c r="J5" s="2"/>
    </row>
    <row r="6" spans="1:23" ht="96.75" customHeight="1" x14ac:dyDescent="0.25">
      <c r="B6" s="30" t="s">
        <v>44</v>
      </c>
      <c r="C6" s="76" t="s">
        <v>118</v>
      </c>
      <c r="E6" s="30" t="s">
        <v>48</v>
      </c>
      <c r="F6" s="22" t="s">
        <v>124</v>
      </c>
      <c r="H6" s="2"/>
      <c r="I6" s="2"/>
      <c r="J6" s="2"/>
    </row>
    <row r="7" spans="1:23" ht="18" customHeight="1" x14ac:dyDescent="0.25">
      <c r="B7" s="30" t="s">
        <v>45</v>
      </c>
      <c r="C7" s="22">
        <v>11010</v>
      </c>
      <c r="H7" s="2"/>
      <c r="I7" s="2"/>
      <c r="J7" s="2"/>
    </row>
    <row r="8" spans="1:23" ht="149.25" customHeight="1" x14ac:dyDescent="0.25">
      <c r="B8" s="30" t="s">
        <v>46</v>
      </c>
      <c r="C8" s="76" t="s">
        <v>125</v>
      </c>
      <c r="H8" s="2"/>
      <c r="I8" s="2"/>
      <c r="J8" s="2"/>
    </row>
    <row r="9" spans="1:23" ht="17.25" x14ac:dyDescent="0.25">
      <c r="B9" s="5"/>
      <c r="C9" s="5"/>
      <c r="D9" s="5"/>
      <c r="E9" s="5"/>
      <c r="F9" s="2"/>
      <c r="G9" s="2"/>
      <c r="H9" s="2"/>
      <c r="I9" s="2"/>
      <c r="J9" s="2"/>
    </row>
    <row r="10" spans="1:23" ht="15.75" customHeight="1" x14ac:dyDescent="0.25">
      <c r="A10" s="6" t="s">
        <v>22</v>
      </c>
      <c r="C10" s="2"/>
      <c r="D10" s="2"/>
      <c r="E10" s="2"/>
      <c r="F10" s="2"/>
      <c r="G10" s="2"/>
      <c r="H10" s="2"/>
      <c r="I10" s="2"/>
      <c r="J10" s="2"/>
    </row>
    <row r="11" spans="1:23" ht="17.25" x14ac:dyDescent="0.25">
      <c r="B11" s="2"/>
      <c r="C11" s="2"/>
      <c r="D11" s="2"/>
      <c r="E11" s="2"/>
      <c r="F11" s="2"/>
      <c r="G11" s="2"/>
      <c r="H11" s="2"/>
      <c r="I11" s="2"/>
      <c r="J11" s="2"/>
    </row>
    <row r="12" spans="1:23" ht="55.5" x14ac:dyDescent="0.25">
      <c r="B12" s="9" t="s">
        <v>49</v>
      </c>
      <c r="C12" s="36" t="s">
        <v>50</v>
      </c>
      <c r="D12" s="36" t="s">
        <v>51</v>
      </c>
      <c r="E12" s="36" t="s">
        <v>52</v>
      </c>
      <c r="F12" s="2"/>
      <c r="G12" s="2"/>
      <c r="H12" s="2"/>
      <c r="I12" s="2"/>
      <c r="J12" s="2"/>
    </row>
    <row r="13" spans="1:23" ht="311.25" x14ac:dyDescent="0.3">
      <c r="B13" s="23" t="s">
        <v>19</v>
      </c>
      <c r="C13" s="80" t="s">
        <v>126</v>
      </c>
      <c r="D13" s="23"/>
      <c r="E13" s="78" t="s">
        <v>127</v>
      </c>
      <c r="F13" s="8"/>
      <c r="G13" s="2"/>
      <c r="H13" s="2"/>
      <c r="I13" s="2"/>
      <c r="J13" s="8"/>
    </row>
    <row r="14" spans="1:23" ht="17.25" x14ac:dyDescent="0.3">
      <c r="B14" s="10"/>
      <c r="C14" s="82"/>
      <c r="D14" s="10"/>
      <c r="E14" s="10"/>
      <c r="F14" s="2"/>
      <c r="G14" s="2"/>
      <c r="H14" s="2"/>
      <c r="I14" s="2"/>
      <c r="J14" s="8"/>
    </row>
    <row r="15" spans="1:23" ht="17.25" x14ac:dyDescent="0.3">
      <c r="A15" s="6" t="s">
        <v>23</v>
      </c>
      <c r="C15" s="83"/>
      <c r="D15" s="2"/>
      <c r="E15" s="2"/>
      <c r="F15" s="2"/>
      <c r="G15" s="2"/>
      <c r="H15" s="2"/>
      <c r="I15" s="2"/>
      <c r="J15" s="8"/>
    </row>
    <row r="16" spans="1:23" ht="17.25" x14ac:dyDescent="0.3">
      <c r="B16" s="10"/>
      <c r="C16" s="2"/>
      <c r="D16" s="2"/>
      <c r="E16" s="2"/>
      <c r="F16" s="2"/>
      <c r="G16" s="2"/>
      <c r="H16" s="2"/>
      <c r="I16" s="2"/>
      <c r="J16" s="8"/>
    </row>
    <row r="17" spans="1:12" ht="15" customHeight="1" x14ac:dyDescent="0.25">
      <c r="B17" s="113" t="s">
        <v>53</v>
      </c>
      <c r="C17" s="113" t="s">
        <v>54</v>
      </c>
      <c r="D17" s="113" t="s">
        <v>55</v>
      </c>
      <c r="E17" s="113" t="s">
        <v>56</v>
      </c>
      <c r="F17" s="112" t="s">
        <v>57</v>
      </c>
      <c r="G17" s="112"/>
      <c r="H17" s="112"/>
      <c r="I17" s="112"/>
      <c r="J17" s="112"/>
      <c r="K17" s="112" t="s">
        <v>58</v>
      </c>
    </row>
    <row r="18" spans="1:12" ht="27" x14ac:dyDescent="0.25">
      <c r="B18" s="113"/>
      <c r="C18" s="113"/>
      <c r="D18" s="113"/>
      <c r="E18" s="113"/>
      <c r="F18" s="47" t="s">
        <v>241</v>
      </c>
      <c r="G18" s="47" t="s">
        <v>242</v>
      </c>
      <c r="H18" s="97" t="s">
        <v>1</v>
      </c>
      <c r="I18" s="97" t="s">
        <v>3</v>
      </c>
      <c r="J18" s="97" t="s">
        <v>243</v>
      </c>
      <c r="K18" s="112"/>
    </row>
    <row r="19" spans="1:12" ht="15" customHeight="1" x14ac:dyDescent="0.25">
      <c r="B19" s="23" t="s">
        <v>121</v>
      </c>
      <c r="C19" s="23" t="s">
        <v>128</v>
      </c>
      <c r="D19" s="23" t="s">
        <v>17</v>
      </c>
      <c r="E19" s="23"/>
      <c r="F19" s="23">
        <v>158626.07</v>
      </c>
      <c r="G19" s="84">
        <v>259261.5</v>
      </c>
      <c r="H19" s="23">
        <v>259261.5</v>
      </c>
      <c r="I19" s="23">
        <v>259261.5</v>
      </c>
      <c r="J19" s="23">
        <v>259261.5</v>
      </c>
      <c r="K19" s="23"/>
    </row>
    <row r="20" spans="1:12" x14ac:dyDescent="0.25">
      <c r="B20" s="23" t="s">
        <v>129</v>
      </c>
      <c r="C20" s="23" t="s">
        <v>122</v>
      </c>
      <c r="D20" s="23" t="s">
        <v>17</v>
      </c>
      <c r="E20" s="23"/>
      <c r="F20" s="23">
        <v>8780.7000000000007</v>
      </c>
      <c r="G20" s="23">
        <v>8400</v>
      </c>
      <c r="H20" s="23">
        <v>8400</v>
      </c>
      <c r="I20" s="23">
        <v>8400</v>
      </c>
      <c r="J20" s="23">
        <v>8400</v>
      </c>
      <c r="K20" s="23"/>
    </row>
    <row r="21" spans="1:12" x14ac:dyDescent="0.25">
      <c r="B21" s="23" t="s">
        <v>247</v>
      </c>
      <c r="C21" s="23" t="s">
        <v>122</v>
      </c>
      <c r="D21" s="23" t="s">
        <v>17</v>
      </c>
      <c r="E21" s="23"/>
      <c r="F21" s="23">
        <v>0</v>
      </c>
      <c r="G21" s="23"/>
      <c r="H21" s="23">
        <v>2400</v>
      </c>
      <c r="I21" s="23">
        <v>2400</v>
      </c>
      <c r="J21" s="23">
        <v>2400</v>
      </c>
      <c r="K21" s="23"/>
      <c r="L21" s="115"/>
    </row>
    <row r="22" spans="1:12" x14ac:dyDescent="0.25"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2" ht="17.25" x14ac:dyDescent="0.25">
      <c r="B23" s="2"/>
      <c r="C23" s="2"/>
      <c r="D23" s="2"/>
      <c r="E23" s="2"/>
      <c r="F23" s="2"/>
      <c r="G23" s="2"/>
      <c r="H23" s="2"/>
      <c r="I23" s="2"/>
      <c r="J23" s="2"/>
    </row>
    <row r="24" spans="1:12" ht="15.75" x14ac:dyDescent="0.25">
      <c r="A24" s="11" t="s">
        <v>24</v>
      </c>
      <c r="C24" s="12"/>
      <c r="D24" s="12"/>
      <c r="E24" s="12"/>
      <c r="F24" s="12"/>
      <c r="G24" s="12"/>
      <c r="H24" s="12"/>
      <c r="I24" s="12"/>
      <c r="J24" s="12"/>
    </row>
    <row r="25" spans="1:12" x14ac:dyDescent="0.25">
      <c r="A25" s="13"/>
      <c r="C25" s="14"/>
      <c r="D25" s="14"/>
      <c r="E25" s="14"/>
      <c r="F25" s="14"/>
      <c r="G25" s="14"/>
      <c r="H25" s="14"/>
      <c r="I25" s="14"/>
      <c r="J25" s="14"/>
    </row>
    <row r="26" spans="1:12" x14ac:dyDescent="0.25">
      <c r="A26" s="15" t="s">
        <v>25</v>
      </c>
      <c r="C26" s="16"/>
      <c r="D26" s="16"/>
      <c r="E26" s="12"/>
      <c r="F26" s="12"/>
      <c r="G26" s="12"/>
      <c r="H26" s="12"/>
      <c r="I26" s="12"/>
      <c r="J26" s="12"/>
    </row>
    <row r="27" spans="1:12" x14ac:dyDescent="0.25">
      <c r="B27" s="16"/>
      <c r="C27" s="16"/>
      <c r="D27" s="16"/>
      <c r="E27" s="12"/>
      <c r="F27" s="12"/>
      <c r="G27" s="12"/>
      <c r="H27" s="12"/>
      <c r="I27" s="12"/>
      <c r="J27" s="12"/>
    </row>
    <row r="28" spans="1:12" x14ac:dyDescent="0.25">
      <c r="B28" s="16"/>
      <c r="C28" s="16"/>
      <c r="D28" s="16"/>
      <c r="E28" s="12"/>
      <c r="F28" s="12"/>
      <c r="G28" s="12"/>
      <c r="H28" s="12"/>
      <c r="I28" s="12"/>
      <c r="J28" s="12"/>
    </row>
    <row r="29" spans="1:12" x14ac:dyDescent="0.25">
      <c r="B29" s="16"/>
      <c r="C29" s="16"/>
      <c r="D29" s="16"/>
      <c r="E29" s="12"/>
      <c r="F29" s="12"/>
      <c r="G29" s="12"/>
      <c r="H29" s="12"/>
      <c r="I29" s="12"/>
      <c r="J29" s="12"/>
    </row>
    <row r="30" spans="1:12" x14ac:dyDescent="0.25">
      <c r="B30" s="16"/>
      <c r="C30" s="16"/>
      <c r="D30" s="16"/>
      <c r="E30" s="12"/>
      <c r="F30" s="12"/>
      <c r="G30" s="12"/>
      <c r="H30" s="12"/>
      <c r="I30" s="12"/>
      <c r="J30" s="12"/>
    </row>
    <row r="31" spans="1:12" x14ac:dyDescent="0.25">
      <c r="A31" s="15" t="s">
        <v>26</v>
      </c>
      <c r="E31" s="12"/>
      <c r="F31" s="12"/>
      <c r="G31" s="12"/>
      <c r="H31" s="12"/>
      <c r="I31" s="12"/>
      <c r="J31" s="12"/>
    </row>
    <row r="32" spans="1:12" ht="62.25" customHeight="1" x14ac:dyDescent="0.25">
      <c r="B32" s="108"/>
      <c r="C32" s="109"/>
      <c r="D32" s="109"/>
      <c r="E32" s="110"/>
      <c r="F32" s="12"/>
      <c r="G32" s="12"/>
      <c r="H32" s="12"/>
      <c r="I32" s="12"/>
      <c r="J32" s="12">
        <f>192099.6-158626.07</f>
        <v>33473.53</v>
      </c>
    </row>
    <row r="33" spans="1:19" ht="17.25" x14ac:dyDescent="0.25">
      <c r="B33" s="2"/>
      <c r="C33" s="2"/>
      <c r="D33" s="2"/>
      <c r="E33" s="12"/>
      <c r="F33" s="12"/>
      <c r="G33" s="12"/>
      <c r="H33" s="12"/>
      <c r="I33" s="12"/>
      <c r="J33" s="12"/>
    </row>
    <row r="34" spans="1:19" x14ac:dyDescent="0.25">
      <c r="A34" s="6" t="s">
        <v>27</v>
      </c>
    </row>
    <row r="36" spans="1:19" ht="54.75" customHeight="1" x14ac:dyDescent="0.25">
      <c r="B36" s="111" t="s">
        <v>59</v>
      </c>
      <c r="C36" s="46" t="s">
        <v>60</v>
      </c>
      <c r="D36" s="46" t="s">
        <v>61</v>
      </c>
      <c r="E36" s="102" t="s">
        <v>62</v>
      </c>
      <c r="F36" s="102"/>
      <c r="G36" s="102"/>
      <c r="H36" s="102" t="s">
        <v>63</v>
      </c>
      <c r="I36" s="102"/>
      <c r="J36" s="102"/>
      <c r="K36" s="102" t="s">
        <v>64</v>
      </c>
      <c r="L36" s="102"/>
      <c r="M36" s="102"/>
      <c r="N36" s="102" t="s">
        <v>65</v>
      </c>
      <c r="O36" s="102"/>
      <c r="P36" s="102"/>
      <c r="Q36" s="107" t="s">
        <v>66</v>
      </c>
      <c r="R36" s="107"/>
      <c r="S36" s="107"/>
    </row>
    <row r="37" spans="1:19" x14ac:dyDescent="0.25">
      <c r="B37" s="111"/>
      <c r="C37" s="46" t="s">
        <v>9</v>
      </c>
      <c r="D37" s="46" t="s">
        <v>0</v>
      </c>
      <c r="E37" s="44" t="s">
        <v>1</v>
      </c>
      <c r="F37" s="44" t="s">
        <v>3</v>
      </c>
      <c r="G37" s="44" t="s">
        <v>243</v>
      </c>
      <c r="H37" s="97" t="s">
        <v>1</v>
      </c>
      <c r="I37" s="97" t="s">
        <v>3</v>
      </c>
      <c r="J37" s="97" t="s">
        <v>243</v>
      </c>
      <c r="K37" s="97" t="s">
        <v>1</v>
      </c>
      <c r="L37" s="97" t="s">
        <v>3</v>
      </c>
      <c r="M37" s="97" t="s">
        <v>243</v>
      </c>
      <c r="N37" s="97" t="s">
        <v>1</v>
      </c>
      <c r="O37" s="97" t="s">
        <v>3</v>
      </c>
      <c r="P37" s="97" t="s">
        <v>243</v>
      </c>
      <c r="Q37" s="97" t="s">
        <v>1</v>
      </c>
      <c r="R37" s="97" t="s">
        <v>3</v>
      </c>
      <c r="S37" s="97" t="s">
        <v>243</v>
      </c>
    </row>
    <row r="38" spans="1:19" x14ac:dyDescent="0.25">
      <c r="B38" s="24" t="s">
        <v>240</v>
      </c>
      <c r="C38" s="24">
        <v>324668.2</v>
      </c>
      <c r="D38" s="24">
        <v>267611.5</v>
      </c>
      <c r="E38" s="25">
        <v>-54606.7</v>
      </c>
      <c r="F38" s="25">
        <v>-54606.7</v>
      </c>
      <c r="G38" s="25">
        <v>-54606.7</v>
      </c>
      <c r="H38" s="25"/>
      <c r="I38" s="25"/>
      <c r="J38" s="25"/>
      <c r="K38" s="66">
        <f>C38+E38+H38</f>
        <v>270061.5</v>
      </c>
      <c r="L38" s="66">
        <f t="shared" ref="L38" si="0">C38+F38+I38</f>
        <v>270061.5</v>
      </c>
      <c r="M38" s="66">
        <f t="shared" ref="M38" si="1">C38+G38+J38</f>
        <v>270061.5</v>
      </c>
      <c r="N38" s="25"/>
      <c r="O38" s="25"/>
      <c r="P38" s="25"/>
      <c r="Q38" s="45">
        <f>K38+N38</f>
        <v>270061.5</v>
      </c>
      <c r="R38" s="45">
        <f t="shared" ref="Q38:S38" si="2">L38+O38</f>
        <v>270061.5</v>
      </c>
      <c r="S38" s="45">
        <f t="shared" si="2"/>
        <v>270061.5</v>
      </c>
    </row>
    <row r="39" spans="1:19" ht="28.5" x14ac:dyDescent="0.25">
      <c r="B39" s="17" t="s">
        <v>101</v>
      </c>
      <c r="C39" s="24"/>
      <c r="D39" s="24"/>
      <c r="E39" s="44">
        <f>SUM(E38:E38)</f>
        <v>-54606.7</v>
      </c>
      <c r="F39" s="44">
        <f>SUM(F38:F38)</f>
        <v>-54606.7</v>
      </c>
      <c r="G39" s="44">
        <f>SUM(G38:G38)</f>
        <v>-54606.7</v>
      </c>
      <c r="H39" s="44">
        <f>SUM(H38:H38)</f>
        <v>0</v>
      </c>
      <c r="I39" s="44">
        <f>SUM(I38:I38)</f>
        <v>0</v>
      </c>
      <c r="J39" s="44">
        <f>SUM(J38:J38)</f>
        <v>0</v>
      </c>
      <c r="K39" s="44">
        <f>C39+E39+H39</f>
        <v>-54606.7</v>
      </c>
      <c r="L39" s="44">
        <f>C39+F39+I39</f>
        <v>-54606.7</v>
      </c>
      <c r="M39" s="44">
        <f>C39+G39+J39</f>
        <v>-54606.7</v>
      </c>
      <c r="N39" s="46" t="s">
        <v>2</v>
      </c>
      <c r="O39" s="46" t="s">
        <v>2</v>
      </c>
      <c r="P39" s="46" t="s">
        <v>2</v>
      </c>
      <c r="Q39" s="45" t="s">
        <v>2</v>
      </c>
      <c r="R39" s="45" t="s">
        <v>2</v>
      </c>
      <c r="S39" s="45" t="s">
        <v>2</v>
      </c>
    </row>
    <row r="40" spans="1:19" ht="28.5" x14ac:dyDescent="0.25">
      <c r="B40" s="17" t="s">
        <v>102</v>
      </c>
      <c r="C40" s="24"/>
      <c r="D40" s="24"/>
      <c r="E40" s="44" t="s">
        <v>36</v>
      </c>
      <c r="F40" s="44" t="s">
        <v>36</v>
      </c>
      <c r="G40" s="44" t="s">
        <v>36</v>
      </c>
      <c r="H40" s="44" t="s">
        <v>36</v>
      </c>
      <c r="I40" s="44" t="s">
        <v>36</v>
      </c>
      <c r="J40" s="44" t="s">
        <v>36</v>
      </c>
      <c r="K40" s="44">
        <f>C40</f>
        <v>0</v>
      </c>
      <c r="L40" s="44">
        <f>C40</f>
        <v>0</v>
      </c>
      <c r="M40" s="44">
        <f>C40</f>
        <v>0</v>
      </c>
      <c r="N40" s="46" t="s">
        <v>2</v>
      </c>
      <c r="O40" s="46" t="s">
        <v>2</v>
      </c>
      <c r="P40" s="46" t="s">
        <v>2</v>
      </c>
      <c r="Q40" s="45" t="s">
        <v>2</v>
      </c>
      <c r="R40" s="45" t="s">
        <v>2</v>
      </c>
      <c r="S40" s="45" t="s">
        <v>2</v>
      </c>
    </row>
    <row r="41" spans="1:19" x14ac:dyDescent="0.25">
      <c r="B41" s="17" t="s">
        <v>103</v>
      </c>
      <c r="C41" s="44">
        <f>SUM(C38:C38)</f>
        <v>324668.2</v>
      </c>
      <c r="D41" s="74">
        <f>SUM(D38:D38)</f>
        <v>267611.5</v>
      </c>
      <c r="E41" s="44">
        <f>E39</f>
        <v>-54606.7</v>
      </c>
      <c r="F41" s="44">
        <f t="shared" ref="F41:J41" si="3">F39</f>
        <v>-54606.7</v>
      </c>
      <c r="G41" s="44">
        <f t="shared" si="3"/>
        <v>-54606.7</v>
      </c>
      <c r="H41" s="44">
        <f t="shared" si="3"/>
        <v>0</v>
      </c>
      <c r="I41" s="44">
        <f t="shared" si="3"/>
        <v>0</v>
      </c>
      <c r="J41" s="44">
        <f t="shared" si="3"/>
        <v>0</v>
      </c>
      <c r="K41" s="46">
        <f>K39+K40</f>
        <v>-54606.7</v>
      </c>
      <c r="L41" s="46">
        <f t="shared" ref="L41:M41" si="4">L39+L40</f>
        <v>-54606.7</v>
      </c>
      <c r="M41" s="46">
        <f t="shared" si="4"/>
        <v>-54606.7</v>
      </c>
      <c r="N41" s="46">
        <f>SUM(N38:N38)</f>
        <v>0</v>
      </c>
      <c r="O41" s="46">
        <f>SUM(O38:O38)</f>
        <v>0</v>
      </c>
      <c r="P41" s="46">
        <f>SUM(P38:P38)</f>
        <v>0</v>
      </c>
      <c r="Q41" s="45">
        <f>K41+N41</f>
        <v>-54606.7</v>
      </c>
      <c r="R41" s="45">
        <f>L41+O41</f>
        <v>-54606.7</v>
      </c>
      <c r="S41" s="45">
        <f>M41+P41</f>
        <v>-54606.7</v>
      </c>
    </row>
  </sheetData>
  <mergeCells count="13">
    <mergeCell ref="K17:K18"/>
    <mergeCell ref="B17:B18"/>
    <mergeCell ref="C17:C18"/>
    <mergeCell ref="D17:D18"/>
    <mergeCell ref="E17:E18"/>
    <mergeCell ref="F17:J17"/>
    <mergeCell ref="Q36:S36"/>
    <mergeCell ref="B32:E32"/>
    <mergeCell ref="B36:B37"/>
    <mergeCell ref="E36:G36"/>
    <mergeCell ref="H36:J36"/>
    <mergeCell ref="K36:M36"/>
    <mergeCell ref="N36:P36"/>
  </mergeCells>
  <dataValidations count="4">
    <dataValidation showInputMessage="1" showErrorMessage="1" sqref="E19:E22"/>
    <dataValidation type="list" allowBlank="1" showInputMessage="1" showErrorMessage="1" sqref="D19:D22">
      <formula1>$V$2:$V$3</formula1>
    </dataValidation>
    <dataValidation type="list" allowBlank="1" showInputMessage="1" showErrorMessage="1" sqref="B13">
      <formula1>$U$2:$U$4</formula1>
    </dataValidation>
    <dataValidation type="whole" operator="lessThan" allowBlank="1" showInputMessage="1" showErrorMessage="1" sqref="N38:P38">
      <formula1>0</formula1>
    </dataValidation>
  </dataValidations>
  <hyperlinks>
    <hyperlink ref="C12" location="_ftn1" display="_ftn1"/>
    <hyperlink ref="D12" location="_ftn2" display="_ftn2"/>
    <hyperlink ref="E12" location="_ftn3" display="_ftn3"/>
  </hyperlinks>
  <printOptions horizontalCentered="1"/>
  <pageMargins left="0.2" right="0.2" top="0.5" bottom="0.5" header="0.3" footer="0.3"/>
  <pageSetup paperSize="9" scale="8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1</xdr:col>
                    <xdr:colOff>85725</xdr:colOff>
                    <xdr:row>28</xdr:row>
                    <xdr:rowOff>0</xdr:rowOff>
                  </from>
                  <to>
                    <xdr:col>2</xdr:col>
                    <xdr:colOff>1171575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1</xdr:col>
                    <xdr:colOff>85725</xdr:colOff>
                    <xdr:row>25</xdr:row>
                    <xdr:rowOff>171450</xdr:rowOff>
                  </from>
                  <to>
                    <xdr:col>3</xdr:col>
                    <xdr:colOff>266700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1</xdr:col>
                    <xdr:colOff>85725</xdr:colOff>
                    <xdr:row>27</xdr:row>
                    <xdr:rowOff>28575</xdr:rowOff>
                  </from>
                  <to>
                    <xdr:col>3</xdr:col>
                    <xdr:colOff>266700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>
                  <from>
                    <xdr:col>1</xdr:col>
                    <xdr:colOff>95250</xdr:colOff>
                    <xdr:row>29</xdr:row>
                    <xdr:rowOff>9525</xdr:rowOff>
                  </from>
                  <to>
                    <xdr:col>2</xdr:col>
                    <xdr:colOff>571500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4"/>
  <sheetViews>
    <sheetView topLeftCell="C16" zoomScaleNormal="100" workbookViewId="0">
      <selection activeCell="P38" sqref="P38"/>
    </sheetView>
  </sheetViews>
  <sheetFormatPr defaultRowHeight="15" x14ac:dyDescent="0.25"/>
  <cols>
    <col min="1" max="1" width="6" customWidth="1"/>
    <col min="2" max="2" width="33.140625" customWidth="1"/>
    <col min="3" max="3" width="24.85546875" customWidth="1"/>
    <col min="4" max="4" width="31.5703125" customWidth="1"/>
    <col min="5" max="5" width="40" customWidth="1"/>
    <col min="6" max="6" width="24.5703125" customWidth="1"/>
    <col min="7" max="7" width="22.5703125" customWidth="1"/>
    <col min="8" max="9" width="10.42578125" customWidth="1"/>
    <col min="10" max="10" width="15.28515625" customWidth="1"/>
    <col min="11" max="11" width="18.28515625" bestFit="1" customWidth="1"/>
    <col min="12" max="13" width="13.5703125" customWidth="1"/>
    <col min="14" max="14" width="9.5703125" customWidth="1"/>
    <col min="15" max="15" width="8.140625" customWidth="1"/>
    <col min="16" max="16" width="8" customWidth="1"/>
    <col min="21" max="23" width="0" hidden="1" customWidth="1"/>
  </cols>
  <sheetData>
    <row r="1" spans="1:23" ht="15.75" x14ac:dyDescent="0.25">
      <c r="A1" s="1" t="s">
        <v>35</v>
      </c>
      <c r="C1" s="1"/>
      <c r="D1" s="1"/>
      <c r="E1" s="1"/>
      <c r="F1" s="1"/>
      <c r="G1" s="1"/>
      <c r="H1" s="1"/>
      <c r="I1" s="1"/>
      <c r="J1" s="1"/>
      <c r="U1" s="4" t="s">
        <v>13</v>
      </c>
      <c r="V1" s="4" t="s">
        <v>14</v>
      </c>
      <c r="W1" s="4" t="s">
        <v>15</v>
      </c>
    </row>
    <row r="2" spans="1:23" x14ac:dyDescent="0.25">
      <c r="A2" s="5"/>
      <c r="C2" s="5"/>
      <c r="D2" s="5"/>
      <c r="E2" s="5"/>
      <c r="F2" s="5"/>
      <c r="G2" s="5"/>
      <c r="H2" s="5"/>
      <c r="I2" s="5"/>
      <c r="J2" s="5"/>
      <c r="U2" s="4" t="s">
        <v>16</v>
      </c>
      <c r="V2" s="4" t="s">
        <v>17</v>
      </c>
      <c r="W2" s="4"/>
    </row>
    <row r="3" spans="1:23" ht="15.75" customHeight="1" x14ac:dyDescent="0.25">
      <c r="A3" s="6" t="s">
        <v>18</v>
      </c>
      <c r="C3" s="7"/>
      <c r="D3" s="7"/>
      <c r="E3" s="7"/>
      <c r="F3" s="7"/>
      <c r="G3" s="5"/>
      <c r="H3" s="5"/>
      <c r="I3" s="5"/>
      <c r="J3" s="5"/>
      <c r="U3" s="4" t="s">
        <v>19</v>
      </c>
      <c r="V3" s="4" t="s">
        <v>20</v>
      </c>
      <c r="W3" s="4"/>
    </row>
    <row r="4" spans="1:23" ht="15.75" customHeight="1" x14ac:dyDescent="0.3">
      <c r="B4" s="8"/>
      <c r="C4" s="8"/>
      <c r="D4" s="8"/>
      <c r="E4" s="8"/>
      <c r="F4" s="8"/>
      <c r="G4" s="2"/>
      <c r="H4" s="2"/>
      <c r="I4" s="2"/>
      <c r="J4" s="2"/>
      <c r="U4" s="4" t="s">
        <v>21</v>
      </c>
      <c r="V4" s="4"/>
    </row>
    <row r="5" spans="1:23" ht="18.75" customHeight="1" x14ac:dyDescent="0.25">
      <c r="B5" s="30" t="s">
        <v>43</v>
      </c>
      <c r="C5" s="22">
        <v>1057</v>
      </c>
      <c r="E5" s="30" t="s">
        <v>47</v>
      </c>
      <c r="F5" s="22"/>
      <c r="H5" s="2"/>
      <c r="I5" s="2"/>
      <c r="J5" s="2"/>
    </row>
    <row r="6" spans="1:23" ht="96" customHeight="1" x14ac:dyDescent="0.25">
      <c r="B6" s="30" t="s">
        <v>44</v>
      </c>
      <c r="C6" s="76" t="s">
        <v>118</v>
      </c>
      <c r="E6" s="30" t="s">
        <v>48</v>
      </c>
      <c r="F6" s="22"/>
      <c r="H6" s="2"/>
      <c r="I6" s="2"/>
      <c r="J6" s="2"/>
    </row>
    <row r="7" spans="1:23" ht="18" customHeight="1" x14ac:dyDescent="0.25">
      <c r="B7" s="30" t="s">
        <v>45</v>
      </c>
      <c r="C7" s="22">
        <v>31001</v>
      </c>
      <c r="H7" s="2"/>
      <c r="I7" s="2"/>
      <c r="J7" s="2"/>
    </row>
    <row r="8" spans="1:23" ht="71.25" customHeight="1" x14ac:dyDescent="0.25">
      <c r="B8" s="30" t="s">
        <v>46</v>
      </c>
      <c r="C8" s="76" t="s">
        <v>130</v>
      </c>
      <c r="H8" s="2"/>
      <c r="I8" s="2"/>
      <c r="J8" s="2"/>
    </row>
    <row r="9" spans="1:23" ht="17.25" x14ac:dyDescent="0.25">
      <c r="B9" s="5"/>
      <c r="C9" s="5"/>
      <c r="D9" s="5"/>
      <c r="E9" s="5"/>
      <c r="F9" s="2"/>
      <c r="G9" s="2"/>
      <c r="H9" s="2"/>
      <c r="I9" s="2"/>
      <c r="J9" s="2"/>
    </row>
    <row r="10" spans="1:23" ht="15.75" customHeight="1" x14ac:dyDescent="0.25">
      <c r="A10" s="6" t="s">
        <v>22</v>
      </c>
      <c r="C10" s="2"/>
      <c r="D10" s="2"/>
      <c r="E10" s="2"/>
      <c r="F10" s="2"/>
      <c r="G10" s="2"/>
      <c r="H10" s="2"/>
      <c r="I10" s="2"/>
      <c r="J10" s="2"/>
    </row>
    <row r="11" spans="1:23" ht="17.25" x14ac:dyDescent="0.25">
      <c r="B11" s="2"/>
      <c r="C11" s="2"/>
      <c r="D11" s="2"/>
      <c r="E11" s="2"/>
      <c r="F11" s="2"/>
      <c r="G11" s="2"/>
      <c r="H11" s="2"/>
      <c r="I11" s="2"/>
      <c r="J11" s="2"/>
    </row>
    <row r="12" spans="1:23" ht="55.5" x14ac:dyDescent="0.25">
      <c r="B12" s="9" t="s">
        <v>49</v>
      </c>
      <c r="C12" s="36" t="s">
        <v>50</v>
      </c>
      <c r="D12" s="36" t="s">
        <v>51</v>
      </c>
      <c r="E12" s="36" t="s">
        <v>52</v>
      </c>
      <c r="F12" s="2"/>
      <c r="G12" s="2"/>
      <c r="H12" s="2"/>
      <c r="I12" s="2"/>
      <c r="J12" s="2"/>
    </row>
    <row r="13" spans="1:23" ht="17.25" x14ac:dyDescent="0.3">
      <c r="B13" s="23" t="s">
        <v>21</v>
      </c>
      <c r="C13" s="23" t="s">
        <v>131</v>
      </c>
      <c r="D13" s="23"/>
      <c r="E13" s="23"/>
      <c r="F13" s="8"/>
      <c r="G13" s="2"/>
      <c r="H13" s="2"/>
      <c r="I13" s="2"/>
      <c r="J13" s="8"/>
    </row>
    <row r="14" spans="1:23" ht="17.25" x14ac:dyDescent="0.3">
      <c r="B14" s="10"/>
      <c r="C14" s="10"/>
      <c r="D14" s="10"/>
      <c r="E14" s="10"/>
      <c r="F14" s="2"/>
      <c r="G14" s="2"/>
      <c r="H14" s="2"/>
      <c r="I14" s="2"/>
      <c r="J14" s="8"/>
    </row>
    <row r="15" spans="1:23" ht="17.25" x14ac:dyDescent="0.3">
      <c r="A15" s="6" t="s">
        <v>23</v>
      </c>
      <c r="C15" s="2"/>
      <c r="D15" s="2"/>
      <c r="E15" s="2"/>
      <c r="F15" s="2"/>
      <c r="G15" s="2"/>
      <c r="H15" s="2"/>
      <c r="I15" s="2"/>
      <c r="J15" s="8"/>
    </row>
    <row r="16" spans="1:23" ht="17.25" x14ac:dyDescent="0.3">
      <c r="B16" s="10"/>
      <c r="C16" s="2"/>
      <c r="D16" s="2"/>
      <c r="E16" s="2"/>
      <c r="F16" s="2"/>
      <c r="G16" s="2"/>
      <c r="H16" s="2"/>
      <c r="I16" s="2"/>
      <c r="J16" s="8"/>
    </row>
    <row r="17" spans="1:11" ht="15" customHeight="1" x14ac:dyDescent="0.25">
      <c r="B17" s="113" t="s">
        <v>53</v>
      </c>
      <c r="C17" s="113" t="s">
        <v>54</v>
      </c>
      <c r="D17" s="113" t="s">
        <v>55</v>
      </c>
      <c r="E17" s="113" t="s">
        <v>56</v>
      </c>
      <c r="F17" s="112" t="s">
        <v>57</v>
      </c>
      <c r="G17" s="112"/>
      <c r="H17" s="112"/>
      <c r="I17" s="112"/>
      <c r="J17" s="112"/>
      <c r="K17" s="112" t="s">
        <v>58</v>
      </c>
    </row>
    <row r="18" spans="1:11" ht="27" x14ac:dyDescent="0.25">
      <c r="B18" s="113"/>
      <c r="C18" s="113"/>
      <c r="D18" s="113"/>
      <c r="E18" s="113"/>
      <c r="F18" s="47" t="s">
        <v>241</v>
      </c>
      <c r="G18" s="47" t="s">
        <v>242</v>
      </c>
      <c r="H18" s="47" t="s">
        <v>1</v>
      </c>
      <c r="I18" s="47" t="s">
        <v>3</v>
      </c>
      <c r="J18" s="47" t="s">
        <v>243</v>
      </c>
      <c r="K18" s="112"/>
    </row>
    <row r="19" spans="1:11" ht="15" customHeight="1" x14ac:dyDescent="0.25">
      <c r="B19" s="23" t="s">
        <v>135</v>
      </c>
      <c r="C19" s="23" t="s">
        <v>133</v>
      </c>
      <c r="D19" s="23" t="s">
        <v>20</v>
      </c>
      <c r="E19" s="23" t="s">
        <v>166</v>
      </c>
      <c r="F19" s="23"/>
      <c r="G19" s="23"/>
      <c r="H19" s="23"/>
      <c r="I19" s="23"/>
      <c r="J19" s="23"/>
      <c r="K19" s="23"/>
    </row>
    <row r="20" spans="1:11" x14ac:dyDescent="0.25"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x14ac:dyDescent="0.25"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x14ac:dyDescent="0.25"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17.25" x14ac:dyDescent="0.25">
      <c r="B23" s="2"/>
      <c r="C23" s="2"/>
      <c r="D23" s="2"/>
      <c r="E23" s="2"/>
      <c r="F23" s="2"/>
      <c r="G23" s="2"/>
      <c r="H23" s="2"/>
      <c r="I23" s="2"/>
      <c r="J23" s="2"/>
    </row>
    <row r="24" spans="1:11" ht="15.75" x14ac:dyDescent="0.25">
      <c r="A24" s="11" t="s">
        <v>24</v>
      </c>
      <c r="C24" s="12"/>
      <c r="D24" s="12"/>
      <c r="E24" s="12"/>
      <c r="F24" s="12"/>
      <c r="G24" s="12"/>
      <c r="H24" s="12"/>
      <c r="I24" s="12"/>
      <c r="J24" s="12"/>
    </row>
    <row r="25" spans="1:11" x14ac:dyDescent="0.25">
      <c r="A25" s="13"/>
      <c r="C25" s="14"/>
      <c r="D25" s="14"/>
      <c r="E25" s="14"/>
      <c r="F25" s="14"/>
      <c r="G25" s="14"/>
      <c r="H25" s="14"/>
      <c r="I25" s="14"/>
      <c r="J25" s="14"/>
    </row>
    <row r="26" spans="1:11" x14ac:dyDescent="0.25">
      <c r="A26" s="15" t="s">
        <v>25</v>
      </c>
      <c r="C26" s="16"/>
      <c r="D26" s="16"/>
      <c r="E26" s="12"/>
      <c r="F26" s="12"/>
      <c r="G26" s="12"/>
      <c r="H26" s="12"/>
      <c r="I26" s="12"/>
      <c r="J26" s="12"/>
    </row>
    <row r="27" spans="1:11" x14ac:dyDescent="0.25">
      <c r="B27" s="16"/>
      <c r="C27" s="16"/>
      <c r="D27" s="16"/>
      <c r="E27" s="12"/>
      <c r="F27" s="12"/>
      <c r="G27" s="12"/>
      <c r="H27" s="12"/>
      <c r="I27" s="12"/>
      <c r="J27" s="12"/>
    </row>
    <row r="28" spans="1:11" x14ac:dyDescent="0.25">
      <c r="B28" s="16"/>
      <c r="C28" s="16"/>
      <c r="D28" s="16"/>
      <c r="E28" s="12"/>
      <c r="F28" s="12"/>
      <c r="G28" s="12"/>
      <c r="H28" s="12"/>
      <c r="I28" s="12"/>
      <c r="J28" s="12"/>
    </row>
    <row r="29" spans="1:11" x14ac:dyDescent="0.25">
      <c r="B29" s="16"/>
      <c r="C29" s="16"/>
      <c r="D29" s="16"/>
      <c r="E29" s="12"/>
      <c r="F29" s="12"/>
      <c r="G29" s="12"/>
      <c r="H29" s="12"/>
      <c r="I29" s="12"/>
      <c r="J29" s="12"/>
    </row>
    <row r="30" spans="1:11" x14ac:dyDescent="0.25">
      <c r="B30" s="16"/>
      <c r="C30" s="16"/>
      <c r="D30" s="16"/>
      <c r="E30" s="12"/>
      <c r="F30" s="12"/>
      <c r="G30" s="12"/>
      <c r="H30" s="12"/>
      <c r="I30" s="12"/>
      <c r="J30" s="12"/>
    </row>
    <row r="31" spans="1:11" x14ac:dyDescent="0.25">
      <c r="A31" s="15" t="s">
        <v>26</v>
      </c>
      <c r="E31" s="12"/>
      <c r="F31" s="12"/>
      <c r="G31" s="12"/>
      <c r="H31" s="12"/>
      <c r="I31" s="12"/>
      <c r="J31" s="12"/>
    </row>
    <row r="32" spans="1:11" x14ac:dyDescent="0.25">
      <c r="B32" s="108"/>
      <c r="C32" s="109"/>
      <c r="D32" s="109"/>
      <c r="E32" s="110"/>
      <c r="F32" s="12"/>
      <c r="G32" s="12">
        <f>+H19-F19</f>
        <v>0</v>
      </c>
      <c r="H32" s="12">
        <f>+I19-F19</f>
        <v>0</v>
      </c>
      <c r="I32" s="12"/>
      <c r="J32" s="12"/>
    </row>
    <row r="33" spans="1:19" ht="17.25" x14ac:dyDescent="0.25">
      <c r="B33" s="2"/>
      <c r="C33" s="2"/>
      <c r="D33" s="2"/>
      <c r="E33" s="12"/>
      <c r="F33" s="12"/>
      <c r="G33" s="12"/>
      <c r="H33" s="12"/>
      <c r="I33" s="12"/>
      <c r="J33" s="12"/>
    </row>
    <row r="34" spans="1:19" x14ac:dyDescent="0.25">
      <c r="A34" s="6" t="s">
        <v>27</v>
      </c>
    </row>
    <row r="36" spans="1:19" ht="54.75" customHeight="1" x14ac:dyDescent="0.25">
      <c r="B36" s="111" t="s">
        <v>59</v>
      </c>
      <c r="C36" s="46" t="s">
        <v>60</v>
      </c>
      <c r="D36" s="46" t="s">
        <v>61</v>
      </c>
      <c r="E36" s="102" t="s">
        <v>62</v>
      </c>
      <c r="F36" s="102"/>
      <c r="G36" s="102"/>
      <c r="H36" s="102" t="s">
        <v>63</v>
      </c>
      <c r="I36" s="102"/>
      <c r="J36" s="102"/>
      <c r="K36" s="102" t="s">
        <v>64</v>
      </c>
      <c r="L36" s="102"/>
      <c r="M36" s="102"/>
      <c r="N36" s="102" t="s">
        <v>65</v>
      </c>
      <c r="O36" s="102"/>
      <c r="P36" s="102"/>
      <c r="Q36" s="107" t="s">
        <v>66</v>
      </c>
      <c r="R36" s="107"/>
      <c r="S36" s="107"/>
    </row>
    <row r="37" spans="1:19" x14ac:dyDescent="0.25">
      <c r="B37" s="111"/>
      <c r="C37" s="46" t="s">
        <v>9</v>
      </c>
      <c r="D37" s="46" t="s">
        <v>0</v>
      </c>
      <c r="E37" s="44" t="s">
        <v>1</v>
      </c>
      <c r="F37" s="44" t="s">
        <v>3</v>
      </c>
      <c r="G37" s="44" t="s">
        <v>243</v>
      </c>
      <c r="H37" s="97" t="s">
        <v>1</v>
      </c>
      <c r="I37" s="97" t="s">
        <v>3</v>
      </c>
      <c r="J37" s="97" t="s">
        <v>243</v>
      </c>
      <c r="K37" s="97" t="s">
        <v>1</v>
      </c>
      <c r="L37" s="97" t="s">
        <v>3</v>
      </c>
      <c r="M37" s="97" t="s">
        <v>243</v>
      </c>
      <c r="N37" s="97" t="s">
        <v>1</v>
      </c>
      <c r="O37" s="97" t="s">
        <v>3</v>
      </c>
      <c r="P37" s="97" t="s">
        <v>243</v>
      </c>
      <c r="Q37" s="97" t="s">
        <v>1</v>
      </c>
      <c r="R37" s="97" t="s">
        <v>3</v>
      </c>
      <c r="S37" s="97" t="s">
        <v>243</v>
      </c>
    </row>
    <row r="38" spans="1:19" x14ac:dyDescent="0.25">
      <c r="B38" s="24" t="s">
        <v>134</v>
      </c>
      <c r="C38" s="24">
        <v>14464</v>
      </c>
      <c r="D38" s="24">
        <v>22627.3</v>
      </c>
      <c r="E38" s="25"/>
      <c r="F38" s="25"/>
      <c r="G38" s="25"/>
      <c r="H38" s="25">
        <v>60840.5</v>
      </c>
      <c r="I38" s="25">
        <v>20536</v>
      </c>
      <c r="J38" s="25">
        <v>15536</v>
      </c>
      <c r="K38" s="44">
        <f>C38+E38+H38</f>
        <v>75304.5</v>
      </c>
      <c r="L38" s="44">
        <f>C38+F38+I38</f>
        <v>35000</v>
      </c>
      <c r="M38" s="44">
        <f>C38+G38+J38</f>
        <v>30000</v>
      </c>
      <c r="N38" s="25"/>
      <c r="O38" s="25"/>
      <c r="P38" s="25"/>
      <c r="Q38" s="45">
        <f>K38+N38</f>
        <v>75304.5</v>
      </c>
      <c r="R38" s="45">
        <f>L38+O38</f>
        <v>35000</v>
      </c>
      <c r="S38" s="45">
        <f>M38+P38</f>
        <v>30000</v>
      </c>
    </row>
    <row r="39" spans="1:19" x14ac:dyDescent="0.25">
      <c r="B39" s="24"/>
      <c r="C39" s="24"/>
      <c r="D39" s="24"/>
      <c r="E39" s="25"/>
      <c r="F39" s="25"/>
      <c r="G39" s="25"/>
      <c r="H39" s="25"/>
      <c r="I39" s="25"/>
      <c r="J39" s="25"/>
      <c r="K39" s="66">
        <f t="shared" ref="K39:K41" si="0">C39+E39+H39</f>
        <v>0</v>
      </c>
      <c r="L39" s="66">
        <f t="shared" ref="L39:L41" si="1">C39+F39+I39</f>
        <v>0</v>
      </c>
      <c r="M39" s="66">
        <f t="shared" ref="M39:M41" si="2">C39+G39+J39</f>
        <v>0</v>
      </c>
      <c r="N39" s="25"/>
      <c r="O39" s="25"/>
      <c r="P39" s="25"/>
      <c r="Q39" s="45">
        <f t="shared" ref="Q39:S41" si="3">K39+N39</f>
        <v>0</v>
      </c>
      <c r="R39" s="45">
        <f t="shared" si="3"/>
        <v>0</v>
      </c>
      <c r="S39" s="45">
        <f t="shared" si="3"/>
        <v>0</v>
      </c>
    </row>
    <row r="40" spans="1:19" x14ac:dyDescent="0.25">
      <c r="B40" s="24"/>
      <c r="C40" s="24"/>
      <c r="D40" s="24"/>
      <c r="E40" s="25"/>
      <c r="F40" s="25"/>
      <c r="G40" s="25"/>
      <c r="H40" s="25"/>
      <c r="I40" s="25"/>
      <c r="J40" s="25"/>
      <c r="K40" s="66">
        <f t="shared" si="0"/>
        <v>0</v>
      </c>
      <c r="L40" s="66">
        <f t="shared" si="1"/>
        <v>0</v>
      </c>
      <c r="M40" s="66">
        <f t="shared" si="2"/>
        <v>0</v>
      </c>
      <c r="N40" s="25"/>
      <c r="O40" s="25"/>
      <c r="P40" s="25"/>
      <c r="Q40" s="45">
        <f t="shared" si="3"/>
        <v>0</v>
      </c>
      <c r="R40" s="45">
        <f t="shared" si="3"/>
        <v>0</v>
      </c>
      <c r="S40" s="45">
        <f t="shared" si="3"/>
        <v>0</v>
      </c>
    </row>
    <row r="41" spans="1:19" x14ac:dyDescent="0.25">
      <c r="B41" s="24"/>
      <c r="C41" s="24"/>
      <c r="D41" s="24"/>
      <c r="E41" s="25"/>
      <c r="F41" s="25"/>
      <c r="G41" s="25"/>
      <c r="H41" s="25"/>
      <c r="I41" s="25"/>
      <c r="J41" s="25"/>
      <c r="K41" s="66">
        <f t="shared" si="0"/>
        <v>0</v>
      </c>
      <c r="L41" s="66">
        <f t="shared" si="1"/>
        <v>0</v>
      </c>
      <c r="M41" s="66">
        <f t="shared" si="2"/>
        <v>0</v>
      </c>
      <c r="N41" s="25"/>
      <c r="O41" s="25"/>
      <c r="P41" s="25"/>
      <c r="Q41" s="45">
        <f t="shared" si="3"/>
        <v>0</v>
      </c>
      <c r="R41" s="45">
        <f t="shared" si="3"/>
        <v>0</v>
      </c>
      <c r="S41" s="45">
        <f t="shared" si="3"/>
        <v>0</v>
      </c>
    </row>
    <row r="42" spans="1:19" ht="28.5" x14ac:dyDescent="0.25">
      <c r="B42" s="17" t="s">
        <v>101</v>
      </c>
      <c r="C42" s="24">
        <v>18874.849999999999</v>
      </c>
      <c r="D42" s="24">
        <v>18517.5</v>
      </c>
      <c r="E42" s="44">
        <f>SUM(E38:E41)</f>
        <v>0</v>
      </c>
      <c r="F42" s="44">
        <f t="shared" ref="F42:J42" si="4">SUM(F38:F41)</f>
        <v>0</v>
      </c>
      <c r="G42" s="44">
        <f t="shared" si="4"/>
        <v>0</v>
      </c>
      <c r="H42" s="44">
        <f t="shared" si="4"/>
        <v>60840.5</v>
      </c>
      <c r="I42" s="44">
        <f t="shared" si="4"/>
        <v>20536</v>
      </c>
      <c r="J42" s="44">
        <f t="shared" si="4"/>
        <v>15536</v>
      </c>
      <c r="K42" s="44">
        <f>C42+E42+H42</f>
        <v>79715.350000000006</v>
      </c>
      <c r="L42" s="44">
        <f>C42+F42+I42</f>
        <v>39410.85</v>
      </c>
      <c r="M42" s="44">
        <f>C42+G42+J42</f>
        <v>34410.85</v>
      </c>
      <c r="N42" s="46" t="s">
        <v>2</v>
      </c>
      <c r="O42" s="46" t="s">
        <v>2</v>
      </c>
      <c r="P42" s="46" t="s">
        <v>2</v>
      </c>
      <c r="Q42" s="45" t="s">
        <v>2</v>
      </c>
      <c r="R42" s="45" t="s">
        <v>2</v>
      </c>
      <c r="S42" s="45" t="s">
        <v>2</v>
      </c>
    </row>
    <row r="43" spans="1:19" ht="28.5" x14ac:dyDescent="0.25">
      <c r="B43" s="17" t="s">
        <v>102</v>
      </c>
      <c r="C43" s="24"/>
      <c r="D43" s="24"/>
      <c r="E43" s="44" t="s">
        <v>36</v>
      </c>
      <c r="F43" s="44" t="s">
        <v>36</v>
      </c>
      <c r="G43" s="44" t="s">
        <v>36</v>
      </c>
      <c r="H43" s="44" t="s">
        <v>36</v>
      </c>
      <c r="I43" s="44" t="s">
        <v>36</v>
      </c>
      <c r="J43" s="44" t="s">
        <v>36</v>
      </c>
      <c r="K43" s="44">
        <f>C43</f>
        <v>0</v>
      </c>
      <c r="L43" s="44">
        <f>C43</f>
        <v>0</v>
      </c>
      <c r="M43" s="44">
        <f>C43</f>
        <v>0</v>
      </c>
      <c r="N43" s="46" t="s">
        <v>2</v>
      </c>
      <c r="O43" s="46" t="s">
        <v>2</v>
      </c>
      <c r="P43" s="46" t="s">
        <v>2</v>
      </c>
      <c r="Q43" s="45" t="s">
        <v>2</v>
      </c>
      <c r="R43" s="45" t="s">
        <v>2</v>
      </c>
      <c r="S43" s="45" t="s">
        <v>2</v>
      </c>
    </row>
    <row r="44" spans="1:19" x14ac:dyDescent="0.25">
      <c r="B44" s="17" t="s">
        <v>103</v>
      </c>
      <c r="C44" s="44">
        <f>SUM(C38:C41)</f>
        <v>14464</v>
      </c>
      <c r="D44" s="44">
        <f>SUM(D38:D41)</f>
        <v>22627.3</v>
      </c>
      <c r="E44" s="44">
        <f>E42</f>
        <v>0</v>
      </c>
      <c r="F44" s="44">
        <f t="shared" ref="F44:J44" si="5">F42</f>
        <v>0</v>
      </c>
      <c r="G44" s="44">
        <f t="shared" si="5"/>
        <v>0</v>
      </c>
      <c r="H44" s="44">
        <f t="shared" si="5"/>
        <v>60840.5</v>
      </c>
      <c r="I44" s="44">
        <f t="shared" si="5"/>
        <v>20536</v>
      </c>
      <c r="J44" s="44">
        <f t="shared" si="5"/>
        <v>15536</v>
      </c>
      <c r="K44" s="46">
        <f>K42+K43</f>
        <v>79715.350000000006</v>
      </c>
      <c r="L44" s="46">
        <f t="shared" ref="L44:M44" si="6">L42+L43</f>
        <v>39410.85</v>
      </c>
      <c r="M44" s="46">
        <f t="shared" si="6"/>
        <v>34410.85</v>
      </c>
      <c r="N44" s="46">
        <f>SUM(N38:N41)</f>
        <v>0</v>
      </c>
      <c r="O44" s="46">
        <f t="shared" ref="O44:P44" si="7">SUM(O38:O41)</f>
        <v>0</v>
      </c>
      <c r="P44" s="46">
        <f t="shared" si="7"/>
        <v>0</v>
      </c>
      <c r="Q44" s="45">
        <f>K44+N44</f>
        <v>79715.350000000006</v>
      </c>
      <c r="R44" s="45">
        <f>L44+O44</f>
        <v>39410.85</v>
      </c>
      <c r="S44" s="45">
        <f>M44+P44</f>
        <v>34410.85</v>
      </c>
    </row>
  </sheetData>
  <mergeCells count="13">
    <mergeCell ref="K17:K18"/>
    <mergeCell ref="B17:B18"/>
    <mergeCell ref="C17:C18"/>
    <mergeCell ref="D17:D18"/>
    <mergeCell ref="E17:E18"/>
    <mergeCell ref="F17:J17"/>
    <mergeCell ref="Q36:S36"/>
    <mergeCell ref="B32:E32"/>
    <mergeCell ref="B36:B37"/>
    <mergeCell ref="E36:G36"/>
    <mergeCell ref="H36:J36"/>
    <mergeCell ref="K36:M36"/>
    <mergeCell ref="N36:P36"/>
  </mergeCells>
  <dataValidations count="4">
    <dataValidation type="list" allowBlank="1" showInputMessage="1" showErrorMessage="1" sqref="B13">
      <formula1>$U$2:$U$4</formula1>
    </dataValidation>
    <dataValidation type="list" allowBlank="1" showInputMessage="1" showErrorMessage="1" sqref="D19:D22">
      <formula1>$V$2:$V$3</formula1>
    </dataValidation>
    <dataValidation showInputMessage="1" showErrorMessage="1" sqref="E19:E22"/>
    <dataValidation type="whole" operator="lessThan" allowBlank="1" showInputMessage="1" showErrorMessage="1" sqref="N38:P41">
      <formula1>0</formula1>
    </dataValidation>
  </dataValidations>
  <hyperlinks>
    <hyperlink ref="C12" location="_ftn1" display="_ftn1"/>
    <hyperlink ref="D12" location="_ftn2" display="_ftn2"/>
    <hyperlink ref="E12" location="_ftn3" display="_ftn3"/>
  </hyperlinks>
  <printOptions horizontalCentered="1"/>
  <pageMargins left="0.2" right="0.2" top="0.5" bottom="0.5" header="0.3" footer="0.3"/>
  <pageSetup paperSize="9" scale="8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1</xdr:col>
                    <xdr:colOff>85725</xdr:colOff>
                    <xdr:row>28</xdr:row>
                    <xdr:rowOff>0</xdr:rowOff>
                  </from>
                  <to>
                    <xdr:col>2</xdr:col>
                    <xdr:colOff>1171575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1</xdr:col>
                    <xdr:colOff>85725</xdr:colOff>
                    <xdr:row>25</xdr:row>
                    <xdr:rowOff>171450</xdr:rowOff>
                  </from>
                  <to>
                    <xdr:col>3</xdr:col>
                    <xdr:colOff>266700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1</xdr:col>
                    <xdr:colOff>85725</xdr:colOff>
                    <xdr:row>27</xdr:row>
                    <xdr:rowOff>28575</xdr:rowOff>
                  </from>
                  <to>
                    <xdr:col>3</xdr:col>
                    <xdr:colOff>266700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>
                  <from>
                    <xdr:col>1</xdr:col>
                    <xdr:colOff>95250</xdr:colOff>
                    <xdr:row>29</xdr:row>
                    <xdr:rowOff>9525</xdr:rowOff>
                  </from>
                  <to>
                    <xdr:col>2</xdr:col>
                    <xdr:colOff>571500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5"/>
  <sheetViews>
    <sheetView topLeftCell="A10" zoomScaleNormal="100" workbookViewId="0">
      <selection activeCell="A47" sqref="A47"/>
    </sheetView>
  </sheetViews>
  <sheetFormatPr defaultRowHeight="15" x14ac:dyDescent="0.25"/>
  <cols>
    <col min="1" max="1" width="6" customWidth="1"/>
    <col min="2" max="2" width="33.140625" customWidth="1"/>
    <col min="3" max="3" width="24.85546875" customWidth="1"/>
    <col min="4" max="4" width="31.5703125" customWidth="1"/>
    <col min="5" max="5" width="40" customWidth="1"/>
    <col min="6" max="6" width="24.5703125" customWidth="1"/>
    <col min="7" max="7" width="22.5703125" customWidth="1"/>
    <col min="8" max="9" width="10.42578125" customWidth="1"/>
    <col min="10" max="10" width="15.28515625" customWidth="1"/>
    <col min="11" max="11" width="18.28515625" bestFit="1" customWidth="1"/>
    <col min="12" max="12" width="9.140625" customWidth="1"/>
    <col min="13" max="13" width="10.7109375" customWidth="1"/>
    <col min="14" max="14" width="9.5703125" customWidth="1"/>
    <col min="15" max="15" width="8.140625" customWidth="1"/>
    <col min="16" max="16" width="8" customWidth="1"/>
    <col min="21" max="23" width="0" hidden="1" customWidth="1"/>
  </cols>
  <sheetData>
    <row r="1" spans="1:23" ht="15.75" x14ac:dyDescent="0.25">
      <c r="A1" s="1" t="s">
        <v>35</v>
      </c>
      <c r="C1" s="1"/>
      <c r="D1" s="1"/>
      <c r="E1" s="1"/>
      <c r="F1" s="1"/>
      <c r="G1" s="1"/>
      <c r="H1" s="1"/>
      <c r="I1" s="1"/>
      <c r="J1" s="1"/>
      <c r="U1" s="4" t="s">
        <v>13</v>
      </c>
      <c r="V1" s="4" t="s">
        <v>14</v>
      </c>
      <c r="W1" s="4" t="s">
        <v>15</v>
      </c>
    </row>
    <row r="2" spans="1:23" x14ac:dyDescent="0.25">
      <c r="A2" s="5"/>
      <c r="C2" s="5"/>
      <c r="D2" s="5"/>
      <c r="E2" s="5"/>
      <c r="F2" s="5"/>
      <c r="G2" s="5"/>
      <c r="H2" s="5"/>
      <c r="I2" s="5"/>
      <c r="J2" s="5"/>
      <c r="U2" s="4" t="s">
        <v>16</v>
      </c>
      <c r="V2" s="4" t="s">
        <v>17</v>
      </c>
      <c r="W2" s="4"/>
    </row>
    <row r="3" spans="1:23" ht="15.75" customHeight="1" x14ac:dyDescent="0.25">
      <c r="A3" s="6" t="s">
        <v>18</v>
      </c>
      <c r="C3" s="7"/>
      <c r="D3" s="7"/>
      <c r="E3" s="7"/>
      <c r="F3" s="7"/>
      <c r="G3" s="5"/>
      <c r="H3" s="5"/>
      <c r="I3" s="5"/>
      <c r="J3" s="5"/>
      <c r="U3" s="4" t="s">
        <v>19</v>
      </c>
      <c r="V3" s="4" t="s">
        <v>20</v>
      </c>
      <c r="W3" s="4"/>
    </row>
    <row r="4" spans="1:23" ht="15.75" customHeight="1" x14ac:dyDescent="0.3">
      <c r="B4" s="8"/>
      <c r="C4" s="8"/>
      <c r="D4" s="8"/>
      <c r="E4" s="8"/>
      <c r="F4" s="8"/>
      <c r="G4" s="2"/>
      <c r="H4" s="2"/>
      <c r="I4" s="2"/>
      <c r="J4" s="2"/>
      <c r="U4" s="4" t="s">
        <v>21</v>
      </c>
      <c r="V4" s="4"/>
    </row>
    <row r="5" spans="1:23" ht="18.75" customHeight="1" x14ac:dyDescent="0.25">
      <c r="B5" s="30" t="s">
        <v>43</v>
      </c>
      <c r="C5" s="22">
        <v>1093</v>
      </c>
      <c r="E5" s="30" t="s">
        <v>47</v>
      </c>
      <c r="F5" s="22"/>
      <c r="H5" s="2"/>
      <c r="I5" s="2"/>
      <c r="J5" s="2"/>
    </row>
    <row r="6" spans="1:23" ht="19.5" customHeight="1" x14ac:dyDescent="0.25">
      <c r="B6" s="30" t="s">
        <v>44</v>
      </c>
      <c r="C6" s="22" t="s">
        <v>136</v>
      </c>
      <c r="E6" s="30" t="s">
        <v>48</v>
      </c>
      <c r="F6" s="22" t="s">
        <v>124</v>
      </c>
      <c r="H6" s="2"/>
      <c r="I6" s="2"/>
      <c r="J6" s="2"/>
    </row>
    <row r="7" spans="1:23" ht="18" customHeight="1" x14ac:dyDescent="0.25">
      <c r="B7" s="30" t="s">
        <v>45</v>
      </c>
      <c r="C7" s="22">
        <v>11001</v>
      </c>
      <c r="H7" s="2"/>
      <c r="I7" s="2"/>
      <c r="J7" s="2"/>
    </row>
    <row r="8" spans="1:23" ht="18" customHeight="1" x14ac:dyDescent="0.25">
      <c r="B8" s="30" t="s">
        <v>46</v>
      </c>
      <c r="C8" s="22" t="s">
        <v>137</v>
      </c>
      <c r="H8" s="2"/>
      <c r="I8" s="2"/>
      <c r="J8" s="2"/>
    </row>
    <row r="9" spans="1:23" ht="17.25" x14ac:dyDescent="0.25">
      <c r="B9" s="5"/>
      <c r="C9" s="5"/>
      <c r="D9" s="5"/>
      <c r="E9" s="5"/>
      <c r="F9" s="2"/>
      <c r="G9" s="2"/>
      <c r="H9" s="2"/>
      <c r="I9" s="2"/>
      <c r="J9" s="2"/>
    </row>
    <row r="10" spans="1:23" ht="15.75" customHeight="1" x14ac:dyDescent="0.25">
      <c r="A10" s="6" t="s">
        <v>22</v>
      </c>
      <c r="C10" s="2"/>
      <c r="D10" s="2"/>
      <c r="E10" s="2"/>
      <c r="F10" s="2"/>
      <c r="G10" s="2"/>
      <c r="H10" s="2"/>
      <c r="I10" s="2"/>
      <c r="J10" s="2"/>
    </row>
    <row r="11" spans="1:23" ht="17.25" x14ac:dyDescent="0.25">
      <c r="B11" s="2"/>
      <c r="C11" s="2"/>
      <c r="D11" s="2"/>
      <c r="E11" s="2"/>
      <c r="F11" s="2"/>
      <c r="G11" s="2"/>
      <c r="H11" s="2"/>
      <c r="I11" s="2"/>
      <c r="J11" s="2"/>
    </row>
    <row r="12" spans="1:23" ht="55.5" x14ac:dyDescent="0.25">
      <c r="B12" s="9" t="s">
        <v>49</v>
      </c>
      <c r="C12" s="36" t="s">
        <v>50</v>
      </c>
      <c r="D12" s="36" t="s">
        <v>51</v>
      </c>
      <c r="E12" s="36" t="s">
        <v>52</v>
      </c>
      <c r="F12" s="2"/>
      <c r="G12" s="2"/>
      <c r="H12" s="2"/>
      <c r="I12" s="2"/>
      <c r="J12" s="2"/>
    </row>
    <row r="13" spans="1:23" ht="81.75" x14ac:dyDescent="0.3">
      <c r="B13" s="23" t="s">
        <v>16</v>
      </c>
      <c r="C13" s="80" t="s">
        <v>138</v>
      </c>
      <c r="D13" s="85" t="s">
        <v>139</v>
      </c>
      <c r="E13" s="85" t="s">
        <v>140</v>
      </c>
      <c r="F13" s="8"/>
      <c r="G13" s="2"/>
      <c r="H13" s="2"/>
      <c r="I13" s="2"/>
      <c r="J13" s="8"/>
    </row>
    <row r="14" spans="1:23" ht="17.25" x14ac:dyDescent="0.3">
      <c r="B14" s="10"/>
      <c r="C14" s="10"/>
      <c r="D14" s="10"/>
      <c r="E14" s="10"/>
      <c r="F14" s="2"/>
      <c r="G14" s="2"/>
      <c r="H14" s="2"/>
      <c r="I14" s="2"/>
      <c r="J14" s="8"/>
    </row>
    <row r="15" spans="1:23" ht="17.25" x14ac:dyDescent="0.3">
      <c r="A15" s="6" t="s">
        <v>23</v>
      </c>
      <c r="C15" s="2"/>
      <c r="D15" s="2"/>
      <c r="E15" s="2"/>
      <c r="F15" s="2"/>
      <c r="G15" s="2"/>
      <c r="H15" s="2"/>
      <c r="I15" s="2"/>
      <c r="J15" s="8"/>
    </row>
    <row r="16" spans="1:23" ht="17.25" x14ac:dyDescent="0.3">
      <c r="B16" s="10"/>
      <c r="C16" s="2"/>
      <c r="D16" s="2"/>
      <c r="E16" s="2"/>
      <c r="F16" s="2"/>
      <c r="G16" s="2"/>
      <c r="H16" s="2"/>
      <c r="I16" s="2"/>
      <c r="J16" s="8"/>
    </row>
    <row r="17" spans="1:11" ht="15" customHeight="1" x14ac:dyDescent="0.25">
      <c r="B17" s="113" t="s">
        <v>53</v>
      </c>
      <c r="C17" s="113" t="s">
        <v>54</v>
      </c>
      <c r="D17" s="113" t="s">
        <v>55</v>
      </c>
      <c r="E17" s="113" t="s">
        <v>56</v>
      </c>
      <c r="F17" s="112" t="s">
        <v>57</v>
      </c>
      <c r="G17" s="112"/>
      <c r="H17" s="112"/>
      <c r="I17" s="112"/>
      <c r="J17" s="112"/>
      <c r="K17" s="112" t="s">
        <v>58</v>
      </c>
    </row>
    <row r="18" spans="1:11" ht="27" x14ac:dyDescent="0.25">
      <c r="B18" s="113"/>
      <c r="C18" s="113"/>
      <c r="D18" s="113"/>
      <c r="E18" s="113"/>
      <c r="F18" s="47" t="s">
        <v>241</v>
      </c>
      <c r="G18" s="47" t="s">
        <v>242</v>
      </c>
      <c r="H18" s="47" t="s">
        <v>1</v>
      </c>
      <c r="I18" s="47" t="s">
        <v>3</v>
      </c>
      <c r="J18" s="47" t="s">
        <v>243</v>
      </c>
      <c r="K18" s="112"/>
    </row>
    <row r="19" spans="1:11" ht="15" customHeight="1" x14ac:dyDescent="0.25">
      <c r="B19" s="23" t="s">
        <v>139</v>
      </c>
      <c r="C19" s="23" t="s">
        <v>128</v>
      </c>
      <c r="D19" s="23" t="s">
        <v>20</v>
      </c>
      <c r="E19" s="23" t="s">
        <v>166</v>
      </c>
      <c r="F19" s="23">
        <v>71</v>
      </c>
      <c r="G19" s="23">
        <v>71</v>
      </c>
      <c r="H19" s="23">
        <v>81</v>
      </c>
      <c r="I19" s="23">
        <v>93</v>
      </c>
      <c r="J19" s="23">
        <v>107</v>
      </c>
      <c r="K19" s="23"/>
    </row>
    <row r="20" spans="1:11" ht="27" x14ac:dyDescent="0.25">
      <c r="B20" s="80" t="s">
        <v>209</v>
      </c>
      <c r="C20" s="23" t="s">
        <v>128</v>
      </c>
      <c r="D20" s="23" t="s">
        <v>20</v>
      </c>
      <c r="E20" s="85" t="s">
        <v>140</v>
      </c>
      <c r="F20" s="23">
        <v>1</v>
      </c>
      <c r="G20" s="23">
        <v>1</v>
      </c>
      <c r="H20" s="23">
        <v>1</v>
      </c>
      <c r="I20" s="23">
        <v>1</v>
      </c>
      <c r="J20" s="23">
        <v>1</v>
      </c>
      <c r="K20" s="23"/>
    </row>
    <row r="21" spans="1:11" ht="40.5" x14ac:dyDescent="0.25">
      <c r="B21" s="80" t="s">
        <v>207</v>
      </c>
      <c r="C21" s="23" t="s">
        <v>122</v>
      </c>
      <c r="D21" s="23" t="s">
        <v>17</v>
      </c>
      <c r="E21" s="85" t="s">
        <v>140</v>
      </c>
      <c r="F21" s="23">
        <v>703040</v>
      </c>
      <c r="G21" s="23">
        <v>703040</v>
      </c>
      <c r="H21" s="23">
        <v>703040</v>
      </c>
      <c r="I21" s="23">
        <v>703040</v>
      </c>
      <c r="J21" s="23">
        <v>703040</v>
      </c>
      <c r="K21" s="23"/>
    </row>
    <row r="22" spans="1:11" ht="40.5" x14ac:dyDescent="0.25">
      <c r="B22" s="80" t="s">
        <v>208</v>
      </c>
      <c r="C22" s="23"/>
      <c r="D22" s="23"/>
      <c r="E22" s="23"/>
      <c r="F22" s="23">
        <v>878800</v>
      </c>
      <c r="G22" s="23">
        <v>878000</v>
      </c>
      <c r="H22" s="23">
        <v>878000</v>
      </c>
      <c r="I22" s="23">
        <v>878000</v>
      </c>
      <c r="J22" s="23">
        <v>878000</v>
      </c>
      <c r="K22" s="23"/>
    </row>
    <row r="23" spans="1:11" x14ac:dyDescent="0.25">
      <c r="B23" s="23"/>
      <c r="C23" s="23"/>
      <c r="D23" s="23"/>
      <c r="E23" s="23"/>
      <c r="F23" s="23"/>
      <c r="G23" s="23"/>
      <c r="H23" s="23"/>
      <c r="I23" s="23"/>
      <c r="J23" s="23"/>
      <c r="K23" s="23"/>
    </row>
    <row r="24" spans="1:11" ht="17.25" x14ac:dyDescent="0.25">
      <c r="B24" s="2"/>
      <c r="C24" s="2"/>
      <c r="D24" s="2"/>
      <c r="E24" s="2"/>
      <c r="F24" s="2"/>
      <c r="G24" s="2"/>
      <c r="H24" s="2"/>
      <c r="I24" s="2"/>
      <c r="J24" s="2"/>
    </row>
    <row r="25" spans="1:11" ht="15.75" x14ac:dyDescent="0.25">
      <c r="A25" s="11" t="s">
        <v>24</v>
      </c>
      <c r="C25" s="12"/>
      <c r="D25" s="12"/>
      <c r="E25" s="12"/>
      <c r="F25" s="12"/>
      <c r="G25" s="12"/>
      <c r="H25" s="12"/>
      <c r="I25" s="12"/>
      <c r="J25" s="12"/>
    </row>
    <row r="26" spans="1:11" x14ac:dyDescent="0.25">
      <c r="A26" s="13"/>
      <c r="C26" s="14"/>
      <c r="D26" s="14"/>
      <c r="E26" s="14"/>
      <c r="F26" s="14"/>
      <c r="G26" s="14"/>
      <c r="H26" s="14"/>
      <c r="I26" s="14"/>
      <c r="J26" s="14"/>
    </row>
    <row r="27" spans="1:11" x14ac:dyDescent="0.25">
      <c r="A27" s="15" t="s">
        <v>25</v>
      </c>
      <c r="C27" s="16"/>
      <c r="D27" s="16"/>
      <c r="E27" s="12"/>
      <c r="F27" s="12"/>
      <c r="G27" s="12"/>
      <c r="H27" s="12"/>
      <c r="I27" s="12"/>
      <c r="J27" s="12"/>
    </row>
    <row r="28" spans="1:11" x14ac:dyDescent="0.25">
      <c r="B28" s="16"/>
      <c r="C28" s="16"/>
      <c r="D28" s="16"/>
      <c r="E28" s="12"/>
      <c r="F28" s="12"/>
      <c r="G28" s="12"/>
      <c r="H28" s="12"/>
      <c r="I28" s="12"/>
      <c r="J28" s="12"/>
    </row>
    <row r="29" spans="1:11" x14ac:dyDescent="0.25">
      <c r="B29" s="16"/>
      <c r="C29" s="16"/>
      <c r="D29" s="16"/>
      <c r="E29" s="12"/>
      <c r="F29" s="12"/>
      <c r="G29" s="12"/>
      <c r="H29" s="12"/>
      <c r="I29" s="12"/>
      <c r="J29" s="12"/>
    </row>
    <row r="30" spans="1:11" x14ac:dyDescent="0.25">
      <c r="B30" s="16"/>
      <c r="C30" s="16"/>
      <c r="D30" s="16"/>
      <c r="E30" s="12"/>
      <c r="F30" s="12"/>
      <c r="G30" s="12"/>
      <c r="H30" s="12"/>
      <c r="I30" s="12"/>
      <c r="J30" s="12"/>
    </row>
    <row r="31" spans="1:11" x14ac:dyDescent="0.25">
      <c r="B31" s="16"/>
      <c r="C31" s="16"/>
      <c r="D31" s="16"/>
      <c r="E31" s="12"/>
      <c r="F31" s="12"/>
      <c r="G31" s="12"/>
      <c r="H31" s="12"/>
      <c r="I31" s="12"/>
      <c r="J31" s="12"/>
    </row>
    <row r="32" spans="1:11" x14ac:dyDescent="0.25">
      <c r="A32" s="15" t="s">
        <v>26</v>
      </c>
      <c r="E32" s="12"/>
      <c r="F32" s="12"/>
      <c r="G32" s="12"/>
      <c r="H32" s="12"/>
      <c r="I32" s="12"/>
      <c r="J32" s="12"/>
    </row>
    <row r="33" spans="1:19" ht="62.25" customHeight="1" x14ac:dyDescent="0.25">
      <c r="B33" s="108"/>
      <c r="C33" s="109"/>
      <c r="D33" s="109"/>
      <c r="E33" s="110"/>
      <c r="F33" s="12"/>
      <c r="G33" s="12"/>
      <c r="H33" s="12"/>
      <c r="I33" s="12"/>
      <c r="J33" s="12"/>
    </row>
    <row r="34" spans="1:19" ht="17.25" x14ac:dyDescent="0.25">
      <c r="B34" s="2"/>
      <c r="C34" s="2"/>
      <c r="D34" s="2"/>
      <c r="E34" s="12"/>
      <c r="F34" s="12"/>
      <c r="G34" s="12"/>
      <c r="H34" s="12"/>
      <c r="I34" s="12"/>
      <c r="J34" s="12"/>
    </row>
    <row r="35" spans="1:19" x14ac:dyDescent="0.25">
      <c r="A35" s="6" t="s">
        <v>27</v>
      </c>
    </row>
    <row r="37" spans="1:19" ht="54.75" customHeight="1" x14ac:dyDescent="0.25">
      <c r="B37" s="111" t="s">
        <v>59</v>
      </c>
      <c r="C37" s="46" t="s">
        <v>60</v>
      </c>
      <c r="D37" s="46" t="s">
        <v>61</v>
      </c>
      <c r="E37" s="102" t="s">
        <v>62</v>
      </c>
      <c r="F37" s="102"/>
      <c r="G37" s="102"/>
      <c r="H37" s="102" t="s">
        <v>63</v>
      </c>
      <c r="I37" s="102"/>
      <c r="J37" s="102"/>
      <c r="K37" s="102" t="s">
        <v>64</v>
      </c>
      <c r="L37" s="102"/>
      <c r="M37" s="102"/>
      <c r="N37" s="102" t="s">
        <v>65</v>
      </c>
      <c r="O37" s="102"/>
      <c r="P37" s="102"/>
      <c r="Q37" s="107" t="s">
        <v>66</v>
      </c>
      <c r="R37" s="107"/>
      <c r="S37" s="107"/>
    </row>
    <row r="38" spans="1:19" x14ac:dyDescent="0.25">
      <c r="B38" s="111"/>
      <c r="C38" s="46" t="s">
        <v>8</v>
      </c>
      <c r="D38" s="46" t="s">
        <v>9</v>
      </c>
      <c r="E38" s="44" t="s">
        <v>0</v>
      </c>
      <c r="F38" s="44" t="s">
        <v>1</v>
      </c>
      <c r="G38" s="44" t="s">
        <v>3</v>
      </c>
      <c r="H38" s="44" t="s">
        <v>0</v>
      </c>
      <c r="I38" s="44" t="s">
        <v>1</v>
      </c>
      <c r="J38" s="44" t="s">
        <v>3</v>
      </c>
      <c r="K38" s="44" t="s">
        <v>12</v>
      </c>
      <c r="L38" s="44" t="s">
        <v>11</v>
      </c>
      <c r="M38" s="44" t="s">
        <v>10</v>
      </c>
      <c r="N38" s="44" t="s">
        <v>12</v>
      </c>
      <c r="O38" s="44" t="s">
        <v>11</v>
      </c>
      <c r="P38" s="44" t="s">
        <v>10</v>
      </c>
      <c r="Q38" s="45" t="s">
        <v>0</v>
      </c>
      <c r="R38" s="45" t="s">
        <v>1</v>
      </c>
      <c r="S38" s="45" t="s">
        <v>3</v>
      </c>
    </row>
    <row r="39" spans="1:19" x14ac:dyDescent="0.25">
      <c r="B39" s="24" t="s">
        <v>117</v>
      </c>
      <c r="C39" s="24">
        <v>609535.69999999995</v>
      </c>
      <c r="D39" s="86">
        <v>676703</v>
      </c>
      <c r="E39" s="25">
        <v>67167.3</v>
      </c>
      <c r="F39" s="25">
        <v>67167.3</v>
      </c>
      <c r="G39" s="25">
        <v>67167.3</v>
      </c>
      <c r="H39" s="25"/>
      <c r="I39" s="25"/>
      <c r="J39" s="25"/>
      <c r="K39" s="44">
        <f>C39+E39+H39</f>
        <v>676703</v>
      </c>
      <c r="L39" s="44">
        <f>C39+F39+I39</f>
        <v>676703</v>
      </c>
      <c r="M39" s="44">
        <f>C39+G39+J39</f>
        <v>676703</v>
      </c>
      <c r="N39" s="25"/>
      <c r="O39" s="25"/>
      <c r="P39" s="25"/>
      <c r="Q39" s="45">
        <f>K39+N39</f>
        <v>676703</v>
      </c>
      <c r="R39" s="45">
        <f>L39+O39</f>
        <v>676703</v>
      </c>
      <c r="S39" s="45">
        <f>M39+P39</f>
        <v>676703</v>
      </c>
    </row>
    <row r="40" spans="1:19" x14ac:dyDescent="0.25">
      <c r="B40" s="24"/>
      <c r="C40" s="24"/>
      <c r="D40" s="24"/>
      <c r="E40" s="25"/>
      <c r="F40" s="25"/>
      <c r="G40" s="25"/>
      <c r="H40" s="25"/>
      <c r="I40" s="25"/>
      <c r="J40" s="25"/>
      <c r="K40" s="66">
        <f t="shared" ref="K40:K42" si="0">C40+E40+H40</f>
        <v>0</v>
      </c>
      <c r="L40" s="66">
        <f t="shared" ref="L40:L42" si="1">C40+F40+I40</f>
        <v>0</v>
      </c>
      <c r="M40" s="66">
        <f t="shared" ref="M40:M42" si="2">C40+G40+J40</f>
        <v>0</v>
      </c>
      <c r="N40" s="25"/>
      <c r="O40" s="25"/>
      <c r="P40" s="25"/>
      <c r="Q40" s="45">
        <f t="shared" ref="Q40:S42" si="3">K40+N40</f>
        <v>0</v>
      </c>
      <c r="R40" s="45">
        <f t="shared" si="3"/>
        <v>0</v>
      </c>
      <c r="S40" s="45">
        <f t="shared" si="3"/>
        <v>0</v>
      </c>
    </row>
    <row r="41" spans="1:19" x14ac:dyDescent="0.25">
      <c r="B41" s="24"/>
      <c r="C41" s="24"/>
      <c r="D41" s="24"/>
      <c r="E41" s="25"/>
      <c r="F41" s="25"/>
      <c r="G41" s="25"/>
      <c r="H41" s="25"/>
      <c r="I41" s="25"/>
      <c r="J41" s="25"/>
      <c r="K41" s="66">
        <f t="shared" si="0"/>
        <v>0</v>
      </c>
      <c r="L41" s="66">
        <f t="shared" si="1"/>
        <v>0</v>
      </c>
      <c r="M41" s="66">
        <f t="shared" si="2"/>
        <v>0</v>
      </c>
      <c r="N41" s="25"/>
      <c r="O41" s="25"/>
      <c r="P41" s="25"/>
      <c r="Q41" s="45">
        <f t="shared" si="3"/>
        <v>0</v>
      </c>
      <c r="R41" s="45">
        <f t="shared" si="3"/>
        <v>0</v>
      </c>
      <c r="S41" s="45">
        <f t="shared" si="3"/>
        <v>0</v>
      </c>
    </row>
    <row r="42" spans="1:19" x14ac:dyDescent="0.25">
      <c r="B42" s="24"/>
      <c r="C42" s="24"/>
      <c r="D42" s="24"/>
      <c r="E42" s="25"/>
      <c r="F42" s="25"/>
      <c r="G42" s="25"/>
      <c r="H42" s="25"/>
      <c r="I42" s="25"/>
      <c r="J42" s="25"/>
      <c r="K42" s="66">
        <f t="shared" si="0"/>
        <v>0</v>
      </c>
      <c r="L42" s="66">
        <f t="shared" si="1"/>
        <v>0</v>
      </c>
      <c r="M42" s="66">
        <f t="shared" si="2"/>
        <v>0</v>
      </c>
      <c r="N42" s="25"/>
      <c r="O42" s="25"/>
      <c r="P42" s="25"/>
      <c r="Q42" s="45">
        <f t="shared" si="3"/>
        <v>0</v>
      </c>
      <c r="R42" s="45">
        <f t="shared" si="3"/>
        <v>0</v>
      </c>
      <c r="S42" s="45">
        <f t="shared" si="3"/>
        <v>0</v>
      </c>
    </row>
    <row r="43" spans="1:19" ht="28.5" x14ac:dyDescent="0.25">
      <c r="B43" s="17" t="s">
        <v>101</v>
      </c>
      <c r="C43" s="24">
        <v>609535.69999999995</v>
      </c>
      <c r="D43" s="86" t="s">
        <v>248</v>
      </c>
      <c r="E43" s="44">
        <f>SUM(E39:E42)</f>
        <v>67167.3</v>
      </c>
      <c r="F43" s="44">
        <f t="shared" ref="F43:J43" si="4">SUM(F39:F42)</f>
        <v>67167.3</v>
      </c>
      <c r="G43" s="44">
        <f t="shared" si="4"/>
        <v>67167.3</v>
      </c>
      <c r="H43" s="44">
        <f t="shared" si="4"/>
        <v>0</v>
      </c>
      <c r="I43" s="44">
        <f t="shared" si="4"/>
        <v>0</v>
      </c>
      <c r="J43" s="44">
        <f t="shared" si="4"/>
        <v>0</v>
      </c>
      <c r="K43" s="44">
        <f>C43+E43+H43</f>
        <v>676703</v>
      </c>
      <c r="L43" s="44">
        <f>C43+F43+I43</f>
        <v>676703</v>
      </c>
      <c r="M43" s="44">
        <f>C43+G43+J43</f>
        <v>676703</v>
      </c>
      <c r="N43" s="46" t="s">
        <v>2</v>
      </c>
      <c r="O43" s="46" t="s">
        <v>2</v>
      </c>
      <c r="P43" s="46" t="s">
        <v>2</v>
      </c>
      <c r="Q43" s="45" t="s">
        <v>2</v>
      </c>
      <c r="R43" s="45" t="s">
        <v>2</v>
      </c>
      <c r="S43" s="45" t="s">
        <v>2</v>
      </c>
    </row>
    <row r="44" spans="1:19" ht="28.5" x14ac:dyDescent="0.25">
      <c r="B44" s="17" t="s">
        <v>102</v>
      </c>
      <c r="C44" s="24"/>
      <c r="D44" s="24"/>
      <c r="E44" s="44" t="s">
        <v>36</v>
      </c>
      <c r="F44" s="44" t="s">
        <v>36</v>
      </c>
      <c r="G44" s="44" t="s">
        <v>36</v>
      </c>
      <c r="H44" s="44" t="s">
        <v>36</v>
      </c>
      <c r="I44" s="44" t="s">
        <v>36</v>
      </c>
      <c r="J44" s="44" t="s">
        <v>36</v>
      </c>
      <c r="K44" s="44">
        <f>C44</f>
        <v>0</v>
      </c>
      <c r="L44" s="44">
        <f>C44</f>
        <v>0</v>
      </c>
      <c r="M44" s="44">
        <f>C44</f>
        <v>0</v>
      </c>
      <c r="N44" s="46" t="s">
        <v>2</v>
      </c>
      <c r="O44" s="46" t="s">
        <v>2</v>
      </c>
      <c r="P44" s="46" t="s">
        <v>2</v>
      </c>
      <c r="Q44" s="45" t="s">
        <v>2</v>
      </c>
      <c r="R44" s="45" t="s">
        <v>2</v>
      </c>
      <c r="S44" s="45" t="s">
        <v>2</v>
      </c>
    </row>
    <row r="45" spans="1:19" x14ac:dyDescent="0.25">
      <c r="B45" s="17" t="s">
        <v>103</v>
      </c>
      <c r="C45" s="44">
        <f>SUM(C39:C42)</f>
        <v>609535.69999999995</v>
      </c>
      <c r="D45" s="44">
        <f>SUM(D39:D42)</f>
        <v>676703</v>
      </c>
      <c r="E45" s="44">
        <f>E43</f>
        <v>67167.3</v>
      </c>
      <c r="F45" s="44">
        <f t="shared" ref="F45:J45" si="5">F43</f>
        <v>67167.3</v>
      </c>
      <c r="G45" s="44">
        <f t="shared" si="5"/>
        <v>67167.3</v>
      </c>
      <c r="H45" s="44">
        <f t="shared" si="5"/>
        <v>0</v>
      </c>
      <c r="I45" s="44">
        <f t="shared" si="5"/>
        <v>0</v>
      </c>
      <c r="J45" s="44">
        <f t="shared" si="5"/>
        <v>0</v>
      </c>
      <c r="K45" s="46">
        <f>K43+K44</f>
        <v>676703</v>
      </c>
      <c r="L45" s="46">
        <f t="shared" ref="L45:M45" si="6">L43+L44</f>
        <v>676703</v>
      </c>
      <c r="M45" s="46">
        <f t="shared" si="6"/>
        <v>676703</v>
      </c>
      <c r="N45" s="46">
        <f>SUM(N39:N42)</f>
        <v>0</v>
      </c>
      <c r="O45" s="46">
        <f t="shared" ref="O45:P45" si="7">SUM(O39:O42)</f>
        <v>0</v>
      </c>
      <c r="P45" s="46">
        <f t="shared" si="7"/>
        <v>0</v>
      </c>
      <c r="Q45" s="45">
        <f>K45+N45</f>
        <v>676703</v>
      </c>
      <c r="R45" s="45">
        <f>L45+O45</f>
        <v>676703</v>
      </c>
      <c r="S45" s="45">
        <f>M45+P45</f>
        <v>676703</v>
      </c>
    </row>
  </sheetData>
  <mergeCells count="13">
    <mergeCell ref="K17:K18"/>
    <mergeCell ref="B17:B18"/>
    <mergeCell ref="C17:C18"/>
    <mergeCell ref="D17:D18"/>
    <mergeCell ref="E17:E18"/>
    <mergeCell ref="F17:J17"/>
    <mergeCell ref="Q37:S37"/>
    <mergeCell ref="B33:E33"/>
    <mergeCell ref="B37:B38"/>
    <mergeCell ref="E37:G37"/>
    <mergeCell ref="H37:J37"/>
    <mergeCell ref="K37:M37"/>
    <mergeCell ref="N37:P37"/>
  </mergeCells>
  <dataValidations count="4">
    <dataValidation showInputMessage="1" showErrorMessage="1" sqref="E22:E23 E19"/>
    <dataValidation type="list" allowBlank="1" showInputMessage="1" showErrorMessage="1" sqref="D19:D23">
      <formula1>$V$2:$V$3</formula1>
    </dataValidation>
    <dataValidation type="list" allowBlank="1" showInputMessage="1" showErrorMessage="1" sqref="B13">
      <formula1>$U$2:$U$4</formula1>
    </dataValidation>
    <dataValidation type="whole" operator="lessThan" allowBlank="1" showInputMessage="1" showErrorMessage="1" sqref="N39:P42">
      <formula1>0</formula1>
    </dataValidation>
  </dataValidations>
  <hyperlinks>
    <hyperlink ref="C12" location="_ftn1" display="_ftn1"/>
    <hyperlink ref="D12" location="_ftn2" display="_ftn2"/>
    <hyperlink ref="E12" location="_ftn3" display="_ftn3"/>
  </hyperlinks>
  <printOptions horizontalCentered="1"/>
  <pageMargins left="0.2" right="0.2" top="0.5" bottom="0.5" header="0.3" footer="0.3"/>
  <pageSetup paperSize="9" scale="8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1</xdr:col>
                    <xdr:colOff>85725</xdr:colOff>
                    <xdr:row>29</xdr:row>
                    <xdr:rowOff>0</xdr:rowOff>
                  </from>
                  <to>
                    <xdr:col>2</xdr:col>
                    <xdr:colOff>1171575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1</xdr:col>
                    <xdr:colOff>85725</xdr:colOff>
                    <xdr:row>26</xdr:row>
                    <xdr:rowOff>171450</xdr:rowOff>
                  </from>
                  <to>
                    <xdr:col>3</xdr:col>
                    <xdr:colOff>266700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>
                  <from>
                    <xdr:col>1</xdr:col>
                    <xdr:colOff>85725</xdr:colOff>
                    <xdr:row>28</xdr:row>
                    <xdr:rowOff>28575</xdr:rowOff>
                  </from>
                  <to>
                    <xdr:col>3</xdr:col>
                    <xdr:colOff>266700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defaultSize="0" autoFill="0" autoLine="0" autoPict="0">
                <anchor moveWithCells="1">
                  <from>
                    <xdr:col>1</xdr:col>
                    <xdr:colOff>95250</xdr:colOff>
                    <xdr:row>30</xdr:row>
                    <xdr:rowOff>9525</xdr:rowOff>
                  </from>
                  <to>
                    <xdr:col>2</xdr:col>
                    <xdr:colOff>571500</xdr:colOff>
                    <xdr:row>31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4"/>
  <sheetViews>
    <sheetView topLeftCell="C22" zoomScaleNormal="100" workbookViewId="0">
      <selection activeCell="Q37" sqref="Q37:S37"/>
    </sheetView>
  </sheetViews>
  <sheetFormatPr defaultRowHeight="15" x14ac:dyDescent="0.25"/>
  <cols>
    <col min="1" max="1" width="6" customWidth="1"/>
    <col min="2" max="2" width="33.140625" customWidth="1"/>
    <col min="3" max="3" width="24.85546875" customWidth="1"/>
    <col min="4" max="4" width="31.5703125" customWidth="1"/>
    <col min="5" max="5" width="40" customWidth="1"/>
    <col min="6" max="6" width="24.5703125" customWidth="1"/>
    <col min="7" max="7" width="22.5703125" customWidth="1"/>
    <col min="8" max="9" width="10.42578125" customWidth="1"/>
    <col min="10" max="10" width="15.28515625" customWidth="1"/>
    <col min="11" max="11" width="18.28515625" bestFit="1" customWidth="1"/>
    <col min="12" max="12" width="5.5703125" customWidth="1"/>
    <col min="13" max="13" width="5.85546875" bestFit="1" customWidth="1"/>
    <col min="14" max="14" width="9.5703125" customWidth="1"/>
    <col min="15" max="15" width="8.140625" customWidth="1"/>
    <col min="16" max="16" width="8" customWidth="1"/>
    <col min="21" max="23" width="0" hidden="1" customWidth="1"/>
  </cols>
  <sheetData>
    <row r="1" spans="1:23" ht="15.75" x14ac:dyDescent="0.25">
      <c r="A1" s="1" t="s">
        <v>35</v>
      </c>
      <c r="C1" s="1"/>
      <c r="D1" s="1"/>
      <c r="E1" s="1"/>
      <c r="F1" s="1"/>
      <c r="G1" s="1"/>
      <c r="H1" s="1"/>
      <c r="I1" s="1"/>
      <c r="J1" s="1"/>
      <c r="U1" s="4" t="s">
        <v>13</v>
      </c>
      <c r="V1" s="4" t="s">
        <v>14</v>
      </c>
      <c r="W1" s="4" t="s">
        <v>15</v>
      </c>
    </row>
    <row r="2" spans="1:23" x14ac:dyDescent="0.25">
      <c r="A2" s="5"/>
      <c r="C2" s="5"/>
      <c r="D2" s="5"/>
      <c r="E2" s="5"/>
      <c r="F2" s="5"/>
      <c r="G2" s="5"/>
      <c r="H2" s="5"/>
      <c r="I2" s="5"/>
      <c r="J2" s="5"/>
      <c r="U2" s="4" t="s">
        <v>16</v>
      </c>
      <c r="V2" s="4" t="s">
        <v>17</v>
      </c>
      <c r="W2" s="4"/>
    </row>
    <row r="3" spans="1:23" ht="15.75" customHeight="1" x14ac:dyDescent="0.25">
      <c r="A3" s="6" t="s">
        <v>18</v>
      </c>
      <c r="C3" s="7"/>
      <c r="D3" s="7"/>
      <c r="E3" s="7"/>
      <c r="F3" s="7"/>
      <c r="G3" s="5"/>
      <c r="H3" s="5"/>
      <c r="I3" s="5"/>
      <c r="J3" s="5"/>
      <c r="U3" s="4" t="s">
        <v>19</v>
      </c>
      <c r="V3" s="4" t="s">
        <v>20</v>
      </c>
      <c r="W3" s="4"/>
    </row>
    <row r="4" spans="1:23" ht="15.75" customHeight="1" x14ac:dyDescent="0.3">
      <c r="B4" s="8"/>
      <c r="C4" s="8"/>
      <c r="D4" s="8"/>
      <c r="E4" s="8"/>
      <c r="F4" s="8"/>
      <c r="G4" s="2"/>
      <c r="H4" s="2"/>
      <c r="I4" s="2"/>
      <c r="J4" s="2"/>
      <c r="U4" s="4" t="s">
        <v>21</v>
      </c>
      <c r="V4" s="4"/>
    </row>
    <row r="5" spans="1:23" ht="18.75" customHeight="1" x14ac:dyDescent="0.25">
      <c r="B5" s="30" t="s">
        <v>43</v>
      </c>
      <c r="C5" s="22">
        <v>1093</v>
      </c>
      <c r="E5" s="30" t="s">
        <v>47</v>
      </c>
      <c r="F5" s="22"/>
      <c r="H5" s="2"/>
      <c r="I5" s="2"/>
      <c r="J5" s="2"/>
    </row>
    <row r="6" spans="1:23" ht="19.5" customHeight="1" x14ac:dyDescent="0.25">
      <c r="B6" s="30" t="s">
        <v>44</v>
      </c>
      <c r="C6" s="22" t="s">
        <v>136</v>
      </c>
      <c r="E6" s="30" t="s">
        <v>48</v>
      </c>
      <c r="F6" s="22" t="s">
        <v>124</v>
      </c>
      <c r="H6" s="2"/>
      <c r="I6" s="2"/>
      <c r="J6" s="2"/>
    </row>
    <row r="7" spans="1:23" ht="18" customHeight="1" x14ac:dyDescent="0.25">
      <c r="B7" s="30" t="s">
        <v>45</v>
      </c>
      <c r="C7" s="22">
        <v>11002</v>
      </c>
      <c r="H7" s="2"/>
      <c r="I7" s="2"/>
      <c r="J7" s="2"/>
    </row>
    <row r="8" spans="1:23" ht="60" customHeight="1" x14ac:dyDescent="0.25">
      <c r="B8" s="30" t="s">
        <v>46</v>
      </c>
      <c r="C8" s="76" t="s">
        <v>142</v>
      </c>
      <c r="H8" s="2"/>
      <c r="I8" s="2"/>
      <c r="J8" s="2"/>
    </row>
    <row r="9" spans="1:23" ht="17.25" x14ac:dyDescent="0.25">
      <c r="B9" s="5"/>
      <c r="C9" s="5"/>
      <c r="D9" s="5"/>
      <c r="E9" s="5"/>
      <c r="F9" s="2"/>
      <c r="G9" s="2"/>
      <c r="H9" s="2"/>
      <c r="I9" s="2"/>
      <c r="J9" s="2"/>
    </row>
    <row r="10" spans="1:23" ht="15.75" customHeight="1" x14ac:dyDescent="0.25">
      <c r="A10" s="6" t="s">
        <v>22</v>
      </c>
      <c r="C10" s="2"/>
      <c r="D10" s="2"/>
      <c r="E10" s="2"/>
      <c r="F10" s="2"/>
      <c r="G10" s="2"/>
      <c r="H10" s="2"/>
      <c r="I10" s="2"/>
      <c r="J10" s="2"/>
    </row>
    <row r="11" spans="1:23" ht="17.25" x14ac:dyDescent="0.25">
      <c r="B11" s="2"/>
      <c r="C11" s="2"/>
      <c r="D11" s="2"/>
      <c r="E11" s="2"/>
      <c r="F11" s="2"/>
      <c r="G11" s="2"/>
      <c r="H11" s="2"/>
      <c r="I11" s="2"/>
      <c r="J11" s="2"/>
    </row>
    <row r="12" spans="1:23" ht="55.5" x14ac:dyDescent="0.25">
      <c r="B12" s="9" t="s">
        <v>49</v>
      </c>
      <c r="C12" s="36" t="s">
        <v>50</v>
      </c>
      <c r="D12" s="36" t="s">
        <v>51</v>
      </c>
      <c r="E12" s="36" t="s">
        <v>52</v>
      </c>
      <c r="F12" s="2"/>
      <c r="G12" s="2"/>
      <c r="H12" s="2"/>
      <c r="I12" s="2"/>
      <c r="J12" s="2"/>
    </row>
    <row r="13" spans="1:23" ht="54.75" x14ac:dyDescent="0.3">
      <c r="B13" s="23" t="s">
        <v>16</v>
      </c>
      <c r="C13" s="80" t="s">
        <v>141</v>
      </c>
      <c r="D13" s="85" t="s">
        <v>143</v>
      </c>
      <c r="E13" s="85" t="s">
        <v>144</v>
      </c>
      <c r="F13" s="8"/>
      <c r="G13" s="2"/>
      <c r="H13" s="2"/>
      <c r="I13" s="2"/>
      <c r="J13" s="8"/>
    </row>
    <row r="14" spans="1:23" ht="17.25" x14ac:dyDescent="0.3">
      <c r="B14" s="10"/>
      <c r="C14" s="10"/>
      <c r="D14" s="10"/>
      <c r="E14" s="10"/>
      <c r="F14" s="2"/>
      <c r="G14" s="2"/>
      <c r="H14" s="2"/>
      <c r="I14" s="2"/>
      <c r="J14" s="8"/>
    </row>
    <row r="15" spans="1:23" ht="17.25" x14ac:dyDescent="0.3">
      <c r="A15" s="6" t="s">
        <v>23</v>
      </c>
      <c r="C15" s="2"/>
      <c r="D15" s="2"/>
      <c r="E15" s="2"/>
      <c r="F15" s="2"/>
      <c r="G15" s="2"/>
      <c r="H15" s="2"/>
      <c r="I15" s="2"/>
      <c r="J15" s="8"/>
    </row>
    <row r="16" spans="1:23" ht="17.25" x14ac:dyDescent="0.3">
      <c r="B16" s="10"/>
      <c r="C16" s="2"/>
      <c r="D16" s="2"/>
      <c r="E16" s="2"/>
      <c r="F16" s="2"/>
      <c r="G16" s="2"/>
      <c r="H16" s="2"/>
      <c r="I16" s="2"/>
      <c r="J16" s="8"/>
    </row>
    <row r="17" spans="1:11" ht="15" customHeight="1" x14ac:dyDescent="0.25">
      <c r="B17" s="113" t="s">
        <v>53</v>
      </c>
      <c r="C17" s="113" t="s">
        <v>54</v>
      </c>
      <c r="D17" s="113" t="s">
        <v>55</v>
      </c>
      <c r="E17" s="113" t="s">
        <v>56</v>
      </c>
      <c r="F17" s="112" t="s">
        <v>57</v>
      </c>
      <c r="G17" s="112"/>
      <c r="H17" s="112"/>
      <c r="I17" s="112"/>
      <c r="J17" s="112"/>
      <c r="K17" s="112" t="s">
        <v>58</v>
      </c>
    </row>
    <row r="18" spans="1:11" ht="27" x14ac:dyDescent="0.25">
      <c r="B18" s="113"/>
      <c r="C18" s="113"/>
      <c r="D18" s="113"/>
      <c r="E18" s="113"/>
      <c r="F18" s="49" t="s">
        <v>241</v>
      </c>
      <c r="G18" s="49" t="s">
        <v>242</v>
      </c>
      <c r="H18" s="49" t="s">
        <v>1</v>
      </c>
      <c r="I18" s="49" t="s">
        <v>3</v>
      </c>
      <c r="J18" s="49" t="s">
        <v>243</v>
      </c>
      <c r="K18" s="112"/>
    </row>
    <row r="19" spans="1:11" ht="15" customHeight="1" x14ac:dyDescent="0.25">
      <c r="B19" s="23" t="s">
        <v>145</v>
      </c>
      <c r="C19" s="23" t="s">
        <v>122</v>
      </c>
      <c r="D19" s="23" t="s">
        <v>17</v>
      </c>
      <c r="E19" s="85" t="s">
        <v>144</v>
      </c>
      <c r="F19" s="23">
        <v>68000</v>
      </c>
      <c r="G19" s="23">
        <v>75000</v>
      </c>
      <c r="H19" s="23">
        <v>75000</v>
      </c>
      <c r="I19" s="23">
        <v>7500</v>
      </c>
      <c r="J19" s="23">
        <v>75000</v>
      </c>
      <c r="K19" s="23"/>
    </row>
    <row r="20" spans="1:11" x14ac:dyDescent="0.25">
      <c r="B20" s="23" t="s">
        <v>210</v>
      </c>
      <c r="C20" s="23" t="s">
        <v>133</v>
      </c>
      <c r="D20" s="23" t="s">
        <v>20</v>
      </c>
      <c r="E20" s="23" t="s">
        <v>133</v>
      </c>
      <c r="F20" s="23"/>
      <c r="G20" s="23"/>
      <c r="H20" s="23"/>
      <c r="I20" s="23"/>
      <c r="J20" s="23"/>
      <c r="K20" s="23"/>
    </row>
    <row r="21" spans="1:11" x14ac:dyDescent="0.25"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x14ac:dyDescent="0.25"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17.25" x14ac:dyDescent="0.25">
      <c r="B23" s="2"/>
      <c r="C23" s="2"/>
      <c r="D23" s="2"/>
      <c r="E23" s="2"/>
      <c r="F23" s="2"/>
      <c r="G23" s="2"/>
      <c r="H23" s="2"/>
      <c r="I23" s="2"/>
      <c r="J23" s="2"/>
    </row>
    <row r="24" spans="1:11" ht="15.75" x14ac:dyDescent="0.25">
      <c r="A24" s="11" t="s">
        <v>24</v>
      </c>
      <c r="C24" s="12"/>
      <c r="D24" s="12"/>
      <c r="E24" s="12"/>
      <c r="F24" s="12"/>
      <c r="G24" s="12"/>
      <c r="H24" s="12"/>
      <c r="I24" s="12"/>
      <c r="J24" s="12"/>
    </row>
    <row r="25" spans="1:11" x14ac:dyDescent="0.25">
      <c r="A25" s="13"/>
      <c r="C25" s="14"/>
      <c r="D25" s="14"/>
      <c r="E25" s="14"/>
      <c r="F25" s="14"/>
      <c r="G25" s="14"/>
      <c r="H25" s="14"/>
      <c r="I25" s="14"/>
      <c r="J25" s="14"/>
    </row>
    <row r="26" spans="1:11" x14ac:dyDescent="0.25">
      <c r="A26" s="15" t="s">
        <v>25</v>
      </c>
      <c r="C26" s="16"/>
      <c r="D26" s="16"/>
      <c r="E26" s="12"/>
      <c r="F26" s="12"/>
      <c r="G26" s="12"/>
      <c r="H26" s="12"/>
      <c r="I26" s="12"/>
      <c r="J26" s="12"/>
    </row>
    <row r="27" spans="1:11" x14ac:dyDescent="0.25">
      <c r="B27" s="16"/>
      <c r="C27" s="16"/>
      <c r="D27" s="16"/>
      <c r="E27" s="12"/>
      <c r="F27" s="12"/>
      <c r="G27" s="12"/>
      <c r="H27" s="12"/>
      <c r="I27" s="12"/>
      <c r="J27" s="12"/>
    </row>
    <row r="28" spans="1:11" x14ac:dyDescent="0.25">
      <c r="B28" s="16"/>
      <c r="C28" s="16"/>
      <c r="D28" s="16"/>
      <c r="E28" s="12"/>
      <c r="F28" s="12"/>
      <c r="G28" s="12"/>
      <c r="H28" s="12"/>
      <c r="I28" s="12"/>
      <c r="J28" s="12"/>
    </row>
    <row r="29" spans="1:11" x14ac:dyDescent="0.25">
      <c r="B29" s="16"/>
      <c r="C29" s="16"/>
      <c r="D29" s="16"/>
      <c r="E29" s="12"/>
      <c r="F29" s="12"/>
      <c r="G29" s="12"/>
      <c r="H29" s="12"/>
      <c r="I29" s="12"/>
      <c r="J29" s="12"/>
    </row>
    <row r="30" spans="1:11" x14ac:dyDescent="0.25">
      <c r="B30" s="16"/>
      <c r="C30" s="16"/>
      <c r="D30" s="16"/>
      <c r="E30" s="12"/>
      <c r="F30" s="12"/>
      <c r="G30" s="12"/>
      <c r="H30" s="12"/>
      <c r="I30" s="12"/>
      <c r="J30" s="12"/>
    </row>
    <row r="31" spans="1:11" x14ac:dyDescent="0.25">
      <c r="A31" s="15" t="s">
        <v>26</v>
      </c>
      <c r="E31" s="12"/>
      <c r="F31" s="12"/>
      <c r="G31" s="12">
        <f>+G19-F19</f>
        <v>7000</v>
      </c>
      <c r="H31" s="12"/>
      <c r="I31" s="12"/>
      <c r="J31" s="12"/>
    </row>
    <row r="32" spans="1:11" ht="62.25" customHeight="1" x14ac:dyDescent="0.25">
      <c r="B32" s="108"/>
      <c r="C32" s="109"/>
      <c r="D32" s="109"/>
      <c r="E32" s="110"/>
      <c r="F32" s="12"/>
      <c r="G32" s="12"/>
      <c r="H32" s="12"/>
      <c r="I32" s="12"/>
      <c r="J32" s="12"/>
    </row>
    <row r="33" spans="1:19" ht="17.25" x14ac:dyDescent="0.25">
      <c r="B33" s="2"/>
      <c r="C33" s="2"/>
      <c r="D33" s="2"/>
      <c r="E33" s="12"/>
      <c r="F33" s="12"/>
      <c r="G33" s="12"/>
      <c r="H33" s="12"/>
      <c r="I33" s="12"/>
      <c r="J33" s="12"/>
    </row>
    <row r="34" spans="1:19" x14ac:dyDescent="0.25">
      <c r="A34" s="6" t="s">
        <v>27</v>
      </c>
    </row>
    <row r="36" spans="1:19" ht="54.75" customHeight="1" x14ac:dyDescent="0.25">
      <c r="B36" s="111" t="s">
        <v>59</v>
      </c>
      <c r="C36" s="51" t="s">
        <v>60</v>
      </c>
      <c r="D36" s="51" t="s">
        <v>61</v>
      </c>
      <c r="E36" s="102" t="s">
        <v>62</v>
      </c>
      <c r="F36" s="102"/>
      <c r="G36" s="102"/>
      <c r="H36" s="102" t="s">
        <v>63</v>
      </c>
      <c r="I36" s="102"/>
      <c r="J36" s="102"/>
      <c r="K36" s="102" t="s">
        <v>64</v>
      </c>
      <c r="L36" s="102"/>
      <c r="M36" s="102"/>
      <c r="N36" s="102" t="s">
        <v>65</v>
      </c>
      <c r="O36" s="102"/>
      <c r="P36" s="102"/>
      <c r="Q36" s="107" t="s">
        <v>66</v>
      </c>
      <c r="R36" s="107"/>
      <c r="S36" s="107"/>
    </row>
    <row r="37" spans="1:19" ht="27" x14ac:dyDescent="0.25">
      <c r="B37" s="111"/>
      <c r="C37" s="51" t="s">
        <v>9</v>
      </c>
      <c r="D37" s="51" t="s">
        <v>0</v>
      </c>
      <c r="E37" s="48" t="s">
        <v>1</v>
      </c>
      <c r="F37" s="48" t="s">
        <v>3</v>
      </c>
      <c r="G37" s="48" t="s">
        <v>243</v>
      </c>
      <c r="H37" s="97" t="s">
        <v>1</v>
      </c>
      <c r="I37" s="97" t="s">
        <v>3</v>
      </c>
      <c r="J37" s="97" t="s">
        <v>243</v>
      </c>
      <c r="K37" s="97" t="s">
        <v>1</v>
      </c>
      <c r="L37" s="97" t="s">
        <v>3</v>
      </c>
      <c r="M37" s="97" t="s">
        <v>243</v>
      </c>
      <c r="N37" s="97" t="s">
        <v>1</v>
      </c>
      <c r="O37" s="97" t="s">
        <v>3</v>
      </c>
      <c r="P37" s="97" t="s">
        <v>243</v>
      </c>
      <c r="Q37" s="97" t="s">
        <v>1</v>
      </c>
      <c r="R37" s="97" t="s">
        <v>3</v>
      </c>
      <c r="S37" s="97" t="s">
        <v>243</v>
      </c>
    </row>
    <row r="38" spans="1:19" x14ac:dyDescent="0.25">
      <c r="B38" s="24" t="s">
        <v>117</v>
      </c>
      <c r="C38" s="24">
        <v>71000</v>
      </c>
      <c r="D38" s="24">
        <v>75000</v>
      </c>
      <c r="E38" s="25">
        <v>4000</v>
      </c>
      <c r="F38" s="25">
        <v>4000</v>
      </c>
      <c r="G38" s="25">
        <v>4000</v>
      </c>
      <c r="H38" s="25"/>
      <c r="I38" s="25"/>
      <c r="J38" s="25"/>
      <c r="K38" s="48">
        <f>C38+E38+H38</f>
        <v>75000</v>
      </c>
      <c r="L38" s="48">
        <f>C38+F38+I38</f>
        <v>75000</v>
      </c>
      <c r="M38" s="48">
        <f>C38+G38+J38</f>
        <v>75000</v>
      </c>
      <c r="N38" s="25"/>
      <c r="O38" s="25"/>
      <c r="P38" s="25"/>
      <c r="Q38" s="50">
        <f>K38+N38</f>
        <v>75000</v>
      </c>
      <c r="R38" s="50">
        <f>L38+O38</f>
        <v>75000</v>
      </c>
      <c r="S38" s="50">
        <f>M38+P38</f>
        <v>75000</v>
      </c>
    </row>
    <row r="39" spans="1:19" x14ac:dyDescent="0.25">
      <c r="B39" s="24"/>
      <c r="C39" s="24"/>
      <c r="D39" s="24"/>
      <c r="E39" s="25"/>
      <c r="F39" s="25"/>
      <c r="G39" s="25"/>
      <c r="H39" s="25"/>
      <c r="I39" s="25"/>
      <c r="J39" s="25"/>
      <c r="K39" s="66">
        <f t="shared" ref="K39:K41" si="0">C39+E39+H39</f>
        <v>0</v>
      </c>
      <c r="L39" s="66">
        <f t="shared" ref="L39:L41" si="1">C39+F39+I39</f>
        <v>0</v>
      </c>
      <c r="M39" s="66">
        <f t="shared" ref="M39:M41" si="2">C39+G39+J39</f>
        <v>0</v>
      </c>
      <c r="N39" s="25"/>
      <c r="O39" s="25"/>
      <c r="P39" s="25"/>
      <c r="Q39" s="50">
        <f t="shared" ref="Q39:S41" si="3">K39+N39</f>
        <v>0</v>
      </c>
      <c r="R39" s="50">
        <f t="shared" si="3"/>
        <v>0</v>
      </c>
      <c r="S39" s="50">
        <f t="shared" si="3"/>
        <v>0</v>
      </c>
    </row>
    <row r="40" spans="1:19" x14ac:dyDescent="0.25">
      <c r="B40" s="24"/>
      <c r="C40" s="24"/>
      <c r="D40" s="24"/>
      <c r="E40" s="25"/>
      <c r="F40" s="25"/>
      <c r="G40" s="25"/>
      <c r="H40" s="25"/>
      <c r="I40" s="25"/>
      <c r="J40" s="25"/>
      <c r="K40" s="66">
        <f t="shared" si="0"/>
        <v>0</v>
      </c>
      <c r="L40" s="66">
        <f t="shared" si="1"/>
        <v>0</v>
      </c>
      <c r="M40" s="66">
        <f t="shared" si="2"/>
        <v>0</v>
      </c>
      <c r="N40" s="25"/>
      <c r="O40" s="25"/>
      <c r="P40" s="25"/>
      <c r="Q40" s="50">
        <f t="shared" si="3"/>
        <v>0</v>
      </c>
      <c r="R40" s="50">
        <f t="shared" si="3"/>
        <v>0</v>
      </c>
      <c r="S40" s="50">
        <f t="shared" si="3"/>
        <v>0</v>
      </c>
    </row>
    <row r="41" spans="1:19" x14ac:dyDescent="0.25">
      <c r="B41" s="24"/>
      <c r="C41" s="24"/>
      <c r="D41" s="24"/>
      <c r="E41" s="25"/>
      <c r="F41" s="25"/>
      <c r="G41" s="25"/>
      <c r="H41" s="25"/>
      <c r="I41" s="25"/>
      <c r="J41" s="25"/>
      <c r="K41" s="66">
        <f t="shared" si="0"/>
        <v>0</v>
      </c>
      <c r="L41" s="66">
        <f t="shared" si="1"/>
        <v>0</v>
      </c>
      <c r="M41" s="66">
        <f t="shared" si="2"/>
        <v>0</v>
      </c>
      <c r="N41" s="25"/>
      <c r="O41" s="25"/>
      <c r="P41" s="25"/>
      <c r="Q41" s="50">
        <f t="shared" si="3"/>
        <v>0</v>
      </c>
      <c r="R41" s="50">
        <f t="shared" si="3"/>
        <v>0</v>
      </c>
      <c r="S41" s="50">
        <f t="shared" si="3"/>
        <v>0</v>
      </c>
    </row>
    <row r="42" spans="1:19" ht="28.5" x14ac:dyDescent="0.25">
      <c r="B42" s="17" t="s">
        <v>101</v>
      </c>
      <c r="C42" s="24">
        <v>61902</v>
      </c>
      <c r="D42" s="24">
        <v>75000</v>
      </c>
      <c r="E42" s="48">
        <f>SUM(E38:E41)</f>
        <v>4000</v>
      </c>
      <c r="F42" s="48">
        <f t="shared" ref="F42:J42" si="4">SUM(F38:F41)</f>
        <v>4000</v>
      </c>
      <c r="G42" s="48">
        <f t="shared" si="4"/>
        <v>4000</v>
      </c>
      <c r="H42" s="48">
        <f t="shared" si="4"/>
        <v>0</v>
      </c>
      <c r="I42" s="48">
        <f t="shared" si="4"/>
        <v>0</v>
      </c>
      <c r="J42" s="48">
        <f t="shared" si="4"/>
        <v>0</v>
      </c>
      <c r="K42" s="48">
        <f>C42+E42+H42</f>
        <v>65902</v>
      </c>
      <c r="L42" s="48">
        <f>C42+F42+I42</f>
        <v>65902</v>
      </c>
      <c r="M42" s="48">
        <f>C42+G42+J42</f>
        <v>65902</v>
      </c>
      <c r="N42" s="51" t="s">
        <v>2</v>
      </c>
      <c r="O42" s="51" t="s">
        <v>2</v>
      </c>
      <c r="P42" s="51" t="s">
        <v>2</v>
      </c>
      <c r="Q42" s="50" t="s">
        <v>2</v>
      </c>
      <c r="R42" s="50" t="s">
        <v>2</v>
      </c>
      <c r="S42" s="50" t="s">
        <v>2</v>
      </c>
    </row>
    <row r="43" spans="1:19" ht="28.5" x14ac:dyDescent="0.25">
      <c r="B43" s="17" t="s">
        <v>102</v>
      </c>
      <c r="C43" s="24"/>
      <c r="D43" s="24"/>
      <c r="E43" s="48" t="s">
        <v>36</v>
      </c>
      <c r="F43" s="48" t="s">
        <v>36</v>
      </c>
      <c r="G43" s="48" t="s">
        <v>36</v>
      </c>
      <c r="H43" s="48" t="s">
        <v>36</v>
      </c>
      <c r="I43" s="48" t="s">
        <v>36</v>
      </c>
      <c r="J43" s="48" t="s">
        <v>36</v>
      </c>
      <c r="K43" s="48">
        <f>C43</f>
        <v>0</v>
      </c>
      <c r="L43" s="48">
        <f>C43</f>
        <v>0</v>
      </c>
      <c r="M43" s="48">
        <f>C43</f>
        <v>0</v>
      </c>
      <c r="N43" s="51" t="s">
        <v>2</v>
      </c>
      <c r="O43" s="51" t="s">
        <v>2</v>
      </c>
      <c r="P43" s="51" t="s">
        <v>2</v>
      </c>
      <c r="Q43" s="50" t="s">
        <v>2</v>
      </c>
      <c r="R43" s="50" t="s">
        <v>2</v>
      </c>
      <c r="S43" s="50" t="s">
        <v>2</v>
      </c>
    </row>
    <row r="44" spans="1:19" x14ac:dyDescent="0.25">
      <c r="B44" s="17" t="s">
        <v>103</v>
      </c>
      <c r="C44" s="48">
        <f>SUM(C38:C41)</f>
        <v>71000</v>
      </c>
      <c r="D44" s="48">
        <f>SUM(D38:D41)</f>
        <v>75000</v>
      </c>
      <c r="E44" s="48">
        <f>E42</f>
        <v>4000</v>
      </c>
      <c r="F44" s="48">
        <f t="shared" ref="F44:J44" si="5">F42</f>
        <v>4000</v>
      </c>
      <c r="G44" s="48">
        <f t="shared" si="5"/>
        <v>4000</v>
      </c>
      <c r="H44" s="48">
        <f t="shared" si="5"/>
        <v>0</v>
      </c>
      <c r="I44" s="48">
        <f t="shared" si="5"/>
        <v>0</v>
      </c>
      <c r="J44" s="48">
        <f t="shared" si="5"/>
        <v>0</v>
      </c>
      <c r="K44" s="51">
        <f>K42+K43</f>
        <v>65902</v>
      </c>
      <c r="L44" s="51">
        <f t="shared" ref="L44:M44" si="6">L42+L43</f>
        <v>65902</v>
      </c>
      <c r="M44" s="51">
        <f t="shared" si="6"/>
        <v>65902</v>
      </c>
      <c r="N44" s="51">
        <f>SUM(N38:N41)</f>
        <v>0</v>
      </c>
      <c r="O44" s="51">
        <f t="shared" ref="O44:P44" si="7">SUM(O38:O41)</f>
        <v>0</v>
      </c>
      <c r="P44" s="51">
        <f t="shared" si="7"/>
        <v>0</v>
      </c>
      <c r="Q44" s="50">
        <f>K44+N44</f>
        <v>65902</v>
      </c>
      <c r="R44" s="50">
        <f>L44+O44</f>
        <v>65902</v>
      </c>
      <c r="S44" s="50">
        <f>M44+P44</f>
        <v>65902</v>
      </c>
    </row>
  </sheetData>
  <mergeCells count="13">
    <mergeCell ref="Q36:S36"/>
    <mergeCell ref="B32:E32"/>
    <mergeCell ref="B36:B37"/>
    <mergeCell ref="E36:G36"/>
    <mergeCell ref="H36:J36"/>
    <mergeCell ref="K36:M36"/>
    <mergeCell ref="N36:P36"/>
    <mergeCell ref="K17:K18"/>
    <mergeCell ref="B17:B18"/>
    <mergeCell ref="C17:C18"/>
    <mergeCell ref="D17:D18"/>
    <mergeCell ref="E17:E18"/>
    <mergeCell ref="F17:J17"/>
  </mergeCells>
  <dataValidations count="4">
    <dataValidation type="whole" operator="lessThan" allowBlank="1" showInputMessage="1" showErrorMessage="1" sqref="N38:P41">
      <formula1>0</formula1>
    </dataValidation>
    <dataValidation showInputMessage="1" showErrorMessage="1" sqref="E20:E22"/>
    <dataValidation type="list" allowBlank="1" showInputMessage="1" showErrorMessage="1" sqref="D19:D22">
      <formula1>$V$2:$V$3</formula1>
    </dataValidation>
    <dataValidation type="list" allowBlank="1" showInputMessage="1" showErrorMessage="1" sqref="B13">
      <formula1>$U$2:$U$4</formula1>
    </dataValidation>
  </dataValidations>
  <hyperlinks>
    <hyperlink ref="C12" location="_ftn1" display="_ftn1"/>
    <hyperlink ref="D12" location="_ftn2" display="_ftn2"/>
    <hyperlink ref="E12" location="_ftn3" display="_ftn3"/>
  </hyperlinks>
  <printOptions horizontalCentered="1"/>
  <pageMargins left="0.2" right="0.2" top="0.5" bottom="0.5" header="0.3" footer="0.3"/>
  <pageSetup paperSize="9" scale="8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49" r:id="rId4" name="Check Box 1">
              <controlPr defaultSize="0" autoFill="0" autoLine="0" autoPict="0">
                <anchor moveWithCells="1">
                  <from>
                    <xdr:col>1</xdr:col>
                    <xdr:colOff>85725</xdr:colOff>
                    <xdr:row>28</xdr:row>
                    <xdr:rowOff>0</xdr:rowOff>
                  </from>
                  <to>
                    <xdr:col>2</xdr:col>
                    <xdr:colOff>1171575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0" r:id="rId5" name="Check Box 2">
              <controlPr defaultSize="0" autoFill="0" autoLine="0" autoPict="0">
                <anchor moveWithCells="1">
                  <from>
                    <xdr:col>1</xdr:col>
                    <xdr:colOff>85725</xdr:colOff>
                    <xdr:row>25</xdr:row>
                    <xdr:rowOff>171450</xdr:rowOff>
                  </from>
                  <to>
                    <xdr:col>3</xdr:col>
                    <xdr:colOff>266700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1" r:id="rId6" name="Check Box 3">
              <controlPr defaultSize="0" autoFill="0" autoLine="0" autoPict="0">
                <anchor moveWithCells="1">
                  <from>
                    <xdr:col>1</xdr:col>
                    <xdr:colOff>85725</xdr:colOff>
                    <xdr:row>27</xdr:row>
                    <xdr:rowOff>28575</xdr:rowOff>
                  </from>
                  <to>
                    <xdr:col>3</xdr:col>
                    <xdr:colOff>266700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2" r:id="rId7" name="Check Box 4">
              <controlPr defaultSize="0" autoFill="0" autoLine="0" autoPict="0">
                <anchor moveWithCells="1">
                  <from>
                    <xdr:col>1</xdr:col>
                    <xdr:colOff>95250</xdr:colOff>
                    <xdr:row>29</xdr:row>
                    <xdr:rowOff>9525</xdr:rowOff>
                  </from>
                  <to>
                    <xdr:col>2</xdr:col>
                    <xdr:colOff>571500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4"/>
  <sheetViews>
    <sheetView topLeftCell="A19" zoomScaleNormal="100" workbookViewId="0">
      <selection activeCell="H38" sqref="H38:J38"/>
    </sheetView>
  </sheetViews>
  <sheetFormatPr defaultRowHeight="15" x14ac:dyDescent="0.25"/>
  <cols>
    <col min="1" max="1" width="6" customWidth="1"/>
    <col min="2" max="2" width="33.140625" customWidth="1"/>
    <col min="3" max="3" width="24.85546875" customWidth="1"/>
    <col min="4" max="4" width="31.5703125" customWidth="1"/>
    <col min="5" max="5" width="40" customWidth="1"/>
    <col min="6" max="6" width="24.5703125" customWidth="1"/>
    <col min="7" max="7" width="22.5703125" customWidth="1"/>
    <col min="8" max="9" width="10.42578125" customWidth="1"/>
    <col min="10" max="10" width="15.28515625" customWidth="1"/>
    <col min="11" max="11" width="18.28515625" bestFit="1" customWidth="1"/>
    <col min="12" max="12" width="7.85546875" customWidth="1"/>
    <col min="13" max="13" width="8.42578125" customWidth="1"/>
    <col min="14" max="14" width="9.5703125" customWidth="1"/>
    <col min="15" max="15" width="8.140625" customWidth="1"/>
    <col min="16" max="16" width="8" customWidth="1"/>
    <col min="21" max="23" width="0" hidden="1" customWidth="1"/>
  </cols>
  <sheetData>
    <row r="1" spans="1:23" ht="15.75" x14ac:dyDescent="0.25">
      <c r="A1" s="1" t="s">
        <v>35</v>
      </c>
      <c r="C1" s="1"/>
      <c r="D1" s="1"/>
      <c r="E1" s="1"/>
      <c r="F1" s="1"/>
      <c r="G1" s="1"/>
      <c r="H1" s="1"/>
      <c r="I1" s="1"/>
      <c r="J1" s="1"/>
      <c r="U1" s="4" t="s">
        <v>13</v>
      </c>
      <c r="V1" s="4" t="s">
        <v>14</v>
      </c>
      <c r="W1" s="4" t="s">
        <v>15</v>
      </c>
    </row>
    <row r="2" spans="1:23" x14ac:dyDescent="0.25">
      <c r="A2" s="5"/>
      <c r="C2" s="5"/>
      <c r="D2" s="5"/>
      <c r="E2" s="5"/>
      <c r="F2" s="5"/>
      <c r="G2" s="5"/>
      <c r="H2" s="5"/>
      <c r="I2" s="5"/>
      <c r="J2" s="5"/>
      <c r="U2" s="4" t="s">
        <v>16</v>
      </c>
      <c r="V2" s="4" t="s">
        <v>17</v>
      </c>
      <c r="W2" s="4"/>
    </row>
    <row r="3" spans="1:23" ht="15.75" customHeight="1" x14ac:dyDescent="0.25">
      <c r="A3" s="6" t="s">
        <v>18</v>
      </c>
      <c r="C3" s="7"/>
      <c r="D3" s="7"/>
      <c r="E3" s="7"/>
      <c r="F3" s="7"/>
      <c r="G3" s="5"/>
      <c r="H3" s="5"/>
      <c r="I3" s="5"/>
      <c r="J3" s="5"/>
      <c r="U3" s="4" t="s">
        <v>19</v>
      </c>
      <c r="V3" s="4" t="s">
        <v>20</v>
      </c>
      <c r="W3" s="4"/>
    </row>
    <row r="4" spans="1:23" ht="15.75" customHeight="1" x14ac:dyDescent="0.3">
      <c r="B4" s="8"/>
      <c r="C4" s="8"/>
      <c r="D4" s="8"/>
      <c r="E4" s="8"/>
      <c r="F4" s="8"/>
      <c r="G4" s="2"/>
      <c r="H4" s="2"/>
      <c r="I4" s="2"/>
      <c r="J4" s="2"/>
      <c r="U4" s="4" t="s">
        <v>21</v>
      </c>
      <c r="V4" s="4"/>
    </row>
    <row r="5" spans="1:23" ht="18.75" customHeight="1" x14ac:dyDescent="0.25">
      <c r="B5" s="30" t="s">
        <v>43</v>
      </c>
      <c r="C5" s="22">
        <v>1093</v>
      </c>
      <c r="E5" s="30" t="s">
        <v>47</v>
      </c>
      <c r="F5" s="22"/>
      <c r="H5" s="2"/>
      <c r="I5" s="2"/>
      <c r="J5" s="2"/>
    </row>
    <row r="6" spans="1:23" ht="19.5" customHeight="1" x14ac:dyDescent="0.25">
      <c r="B6" s="30" t="s">
        <v>44</v>
      </c>
      <c r="C6" s="22" t="s">
        <v>136</v>
      </c>
      <c r="E6" s="30" t="s">
        <v>48</v>
      </c>
      <c r="F6" s="22" t="s">
        <v>124</v>
      </c>
      <c r="H6" s="2"/>
      <c r="I6" s="2"/>
      <c r="J6" s="2"/>
    </row>
    <row r="7" spans="1:23" ht="18" customHeight="1" x14ac:dyDescent="0.25">
      <c r="B7" s="30" t="s">
        <v>45</v>
      </c>
      <c r="C7" s="22">
        <v>11003</v>
      </c>
      <c r="H7" s="2"/>
      <c r="I7" s="2"/>
      <c r="J7" s="2"/>
    </row>
    <row r="8" spans="1:23" ht="18" customHeight="1" x14ac:dyDescent="0.25">
      <c r="B8" s="30" t="s">
        <v>46</v>
      </c>
      <c r="C8" s="22" t="s">
        <v>149</v>
      </c>
      <c r="H8" s="2"/>
      <c r="I8" s="2"/>
      <c r="J8" s="2"/>
    </row>
    <row r="9" spans="1:23" ht="17.25" x14ac:dyDescent="0.25">
      <c r="B9" s="5"/>
      <c r="C9" s="5"/>
      <c r="D9" s="5"/>
      <c r="E9" s="5"/>
      <c r="F9" s="2"/>
      <c r="G9" s="2"/>
      <c r="H9" s="2"/>
      <c r="I9" s="2"/>
      <c r="J9" s="2"/>
    </row>
    <row r="10" spans="1:23" ht="15.75" customHeight="1" x14ac:dyDescent="0.25">
      <c r="A10" s="6" t="s">
        <v>22</v>
      </c>
      <c r="C10" s="2"/>
      <c r="D10" s="2"/>
      <c r="E10" s="2"/>
      <c r="F10" s="2"/>
      <c r="G10" s="2"/>
      <c r="H10" s="2"/>
      <c r="I10" s="2"/>
      <c r="J10" s="2"/>
    </row>
    <row r="11" spans="1:23" ht="17.25" x14ac:dyDescent="0.25">
      <c r="B11" s="2"/>
      <c r="C11" s="2"/>
      <c r="D11" s="2"/>
      <c r="E11" s="2"/>
      <c r="F11" s="2"/>
      <c r="G11" s="2"/>
      <c r="H11" s="2"/>
      <c r="I11" s="2"/>
      <c r="J11" s="2"/>
    </row>
    <row r="12" spans="1:23" ht="55.5" x14ac:dyDescent="0.25">
      <c r="B12" s="9" t="s">
        <v>49</v>
      </c>
      <c r="C12" s="36" t="s">
        <v>50</v>
      </c>
      <c r="D12" s="36" t="s">
        <v>51</v>
      </c>
      <c r="E12" s="36" t="s">
        <v>52</v>
      </c>
      <c r="F12" s="2"/>
      <c r="G12" s="2"/>
      <c r="H12" s="2"/>
      <c r="I12" s="2"/>
      <c r="J12" s="2"/>
    </row>
    <row r="13" spans="1:23" ht="162" x14ac:dyDescent="0.3">
      <c r="B13" s="23" t="s">
        <v>16</v>
      </c>
      <c r="C13" s="78" t="s">
        <v>146</v>
      </c>
      <c r="D13" s="78" t="s">
        <v>147</v>
      </c>
      <c r="E13" s="85" t="s">
        <v>147</v>
      </c>
      <c r="F13" s="8"/>
      <c r="G13" s="2"/>
      <c r="H13" s="2"/>
      <c r="I13" s="2"/>
      <c r="J13" s="8"/>
    </row>
    <row r="14" spans="1:23" ht="17.25" x14ac:dyDescent="0.3">
      <c r="B14" s="10"/>
      <c r="C14" s="10"/>
      <c r="D14" s="10"/>
      <c r="E14" s="10"/>
      <c r="F14" s="2"/>
      <c r="G14" s="2"/>
      <c r="H14" s="2"/>
      <c r="I14" s="2"/>
      <c r="J14" s="8"/>
    </row>
    <row r="15" spans="1:23" ht="17.25" x14ac:dyDescent="0.3">
      <c r="A15" s="6" t="s">
        <v>23</v>
      </c>
      <c r="C15" s="2"/>
      <c r="D15" s="2"/>
      <c r="E15" s="2"/>
      <c r="F15" s="2"/>
      <c r="G15" s="2"/>
      <c r="H15" s="2"/>
      <c r="I15" s="2"/>
      <c r="J15" s="8"/>
    </row>
    <row r="16" spans="1:23" ht="17.25" x14ac:dyDescent="0.3">
      <c r="B16" s="10"/>
      <c r="C16" s="2"/>
      <c r="D16" s="2"/>
      <c r="E16" s="2"/>
      <c r="F16" s="2"/>
      <c r="G16" s="2"/>
      <c r="H16" s="2"/>
      <c r="I16" s="2"/>
      <c r="J16" s="8"/>
    </row>
    <row r="17" spans="1:11" ht="15" customHeight="1" x14ac:dyDescent="0.25">
      <c r="B17" s="113" t="s">
        <v>53</v>
      </c>
      <c r="C17" s="113" t="s">
        <v>54</v>
      </c>
      <c r="D17" s="113" t="s">
        <v>55</v>
      </c>
      <c r="E17" s="113" t="s">
        <v>56</v>
      </c>
      <c r="F17" s="112" t="s">
        <v>57</v>
      </c>
      <c r="G17" s="112"/>
      <c r="H17" s="112"/>
      <c r="I17" s="112"/>
      <c r="J17" s="112"/>
      <c r="K17" s="112" t="s">
        <v>58</v>
      </c>
    </row>
    <row r="18" spans="1:11" ht="27" x14ac:dyDescent="0.25">
      <c r="B18" s="113"/>
      <c r="C18" s="113"/>
      <c r="D18" s="113"/>
      <c r="E18" s="113"/>
      <c r="F18" s="47" t="s">
        <v>241</v>
      </c>
      <c r="G18" s="47" t="s">
        <v>242</v>
      </c>
      <c r="H18" s="47" t="s">
        <v>1</v>
      </c>
      <c r="I18" s="47" t="s">
        <v>3</v>
      </c>
      <c r="J18" s="47" t="s">
        <v>243</v>
      </c>
      <c r="K18" s="112"/>
    </row>
    <row r="19" spans="1:11" ht="15" customHeight="1" x14ac:dyDescent="0.25">
      <c r="B19" s="23" t="s">
        <v>148</v>
      </c>
      <c r="C19" s="23" t="s">
        <v>133</v>
      </c>
      <c r="D19" s="23" t="s">
        <v>20</v>
      </c>
      <c r="E19" s="23" t="s">
        <v>158</v>
      </c>
      <c r="F19" s="84">
        <v>21169</v>
      </c>
      <c r="G19" s="84" t="s">
        <v>249</v>
      </c>
      <c r="H19" s="84">
        <v>21143</v>
      </c>
      <c r="I19" s="84">
        <v>21143</v>
      </c>
      <c r="J19" s="84">
        <v>21143</v>
      </c>
      <c r="K19" s="23"/>
    </row>
    <row r="20" spans="1:11" ht="27" x14ac:dyDescent="0.25">
      <c r="B20" s="80" t="s">
        <v>211</v>
      </c>
      <c r="C20" s="23" t="s">
        <v>122</v>
      </c>
      <c r="D20" s="23" t="s">
        <v>17</v>
      </c>
      <c r="E20" s="23" t="s">
        <v>212</v>
      </c>
      <c r="F20" s="23">
        <v>58.3</v>
      </c>
      <c r="G20" s="23" t="s">
        <v>250</v>
      </c>
      <c r="H20" s="116">
        <v>58.41380125809961</v>
      </c>
      <c r="I20" s="116">
        <v>58.41380125809961</v>
      </c>
      <c r="J20" s="116">
        <v>58.41380125809961</v>
      </c>
      <c r="K20" s="23"/>
    </row>
    <row r="21" spans="1:11" x14ac:dyDescent="0.25"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x14ac:dyDescent="0.25"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17.25" x14ac:dyDescent="0.25">
      <c r="B23" s="2"/>
      <c r="C23" s="2"/>
      <c r="D23" s="2"/>
      <c r="E23" s="2"/>
      <c r="F23" s="2"/>
      <c r="G23" s="2"/>
      <c r="H23" s="2"/>
      <c r="I23" s="2"/>
      <c r="J23" s="2"/>
    </row>
    <row r="24" spans="1:11" ht="15.75" x14ac:dyDescent="0.25">
      <c r="A24" s="11" t="s">
        <v>24</v>
      </c>
      <c r="C24" s="12"/>
      <c r="D24" s="12"/>
      <c r="E24" s="12"/>
      <c r="F24" s="12"/>
      <c r="G24" s="12"/>
      <c r="H24" s="12"/>
      <c r="I24" s="12"/>
      <c r="J24" s="12"/>
    </row>
    <row r="25" spans="1:11" x14ac:dyDescent="0.25">
      <c r="A25" s="13"/>
      <c r="C25" s="14"/>
      <c r="D25" s="14"/>
      <c r="E25" s="14"/>
      <c r="F25" s="14"/>
      <c r="G25" s="14"/>
      <c r="H25" s="14"/>
      <c r="I25" s="14"/>
      <c r="J25" s="14"/>
    </row>
    <row r="26" spans="1:11" x14ac:dyDescent="0.25">
      <c r="A26" s="15" t="s">
        <v>25</v>
      </c>
      <c r="C26" s="16"/>
      <c r="D26" s="16"/>
      <c r="E26" s="12"/>
      <c r="F26" s="12"/>
      <c r="G26" s="12"/>
      <c r="H26" s="12"/>
      <c r="I26" s="12"/>
      <c r="J26" s="12"/>
    </row>
    <row r="27" spans="1:11" x14ac:dyDescent="0.25">
      <c r="B27" s="16"/>
      <c r="C27" s="16"/>
      <c r="D27" s="16"/>
      <c r="E27" s="12"/>
      <c r="F27" s="12"/>
      <c r="G27" s="12"/>
      <c r="H27" s="12"/>
      <c r="I27" s="12"/>
      <c r="J27" s="12"/>
    </row>
    <row r="28" spans="1:11" x14ac:dyDescent="0.25">
      <c r="B28" s="16"/>
      <c r="C28" s="16"/>
      <c r="D28" s="16"/>
      <c r="E28" s="12"/>
      <c r="F28" s="12"/>
      <c r="G28" s="12"/>
      <c r="H28" s="12"/>
      <c r="I28" s="12"/>
      <c r="J28" s="12"/>
    </row>
    <row r="29" spans="1:11" x14ac:dyDescent="0.25">
      <c r="B29" s="16"/>
      <c r="C29" s="16"/>
      <c r="D29" s="16"/>
      <c r="E29" s="12"/>
      <c r="F29" s="12"/>
      <c r="G29" s="12"/>
      <c r="H29" s="12"/>
      <c r="I29" s="12"/>
      <c r="J29" s="12"/>
    </row>
    <row r="30" spans="1:11" x14ac:dyDescent="0.25">
      <c r="B30" s="16"/>
      <c r="C30" s="16"/>
      <c r="D30" s="16"/>
      <c r="E30" s="12"/>
      <c r="F30" s="12"/>
      <c r="G30" s="12"/>
      <c r="H30" s="12"/>
      <c r="I30" s="12"/>
      <c r="J30" s="12"/>
    </row>
    <row r="31" spans="1:11" x14ac:dyDescent="0.25">
      <c r="A31" s="15" t="s">
        <v>26</v>
      </c>
      <c r="E31" s="12"/>
      <c r="F31" s="12"/>
      <c r="G31" s="12"/>
      <c r="H31" s="12"/>
      <c r="I31" s="12"/>
      <c r="J31" s="12"/>
    </row>
    <row r="32" spans="1:11" ht="62.25" customHeight="1" x14ac:dyDescent="0.25">
      <c r="B32" s="108"/>
      <c r="C32" s="109"/>
      <c r="D32" s="109"/>
      <c r="E32" s="110"/>
      <c r="F32" s="12"/>
      <c r="G32" s="12"/>
      <c r="H32" s="12"/>
      <c r="I32" s="12"/>
      <c r="J32" s="12"/>
    </row>
    <row r="33" spans="1:19" ht="17.25" x14ac:dyDescent="0.25">
      <c r="B33" s="2"/>
      <c r="C33" s="2"/>
      <c r="D33" s="2"/>
      <c r="E33" s="12"/>
      <c r="F33" s="12"/>
      <c r="G33" s="12"/>
      <c r="H33" s="12"/>
      <c r="I33" s="12"/>
      <c r="J33" s="12"/>
    </row>
    <row r="34" spans="1:19" x14ac:dyDescent="0.25">
      <c r="A34" s="6" t="s">
        <v>27</v>
      </c>
    </row>
    <row r="36" spans="1:19" ht="54.75" customHeight="1" x14ac:dyDescent="0.25">
      <c r="B36" s="111" t="s">
        <v>59</v>
      </c>
      <c r="C36" s="46" t="s">
        <v>60</v>
      </c>
      <c r="D36" s="46" t="s">
        <v>61</v>
      </c>
      <c r="E36" s="102" t="s">
        <v>62</v>
      </c>
      <c r="F36" s="102"/>
      <c r="G36" s="102"/>
      <c r="H36" s="102" t="s">
        <v>63</v>
      </c>
      <c r="I36" s="102"/>
      <c r="J36" s="102"/>
      <c r="K36" s="102" t="s">
        <v>64</v>
      </c>
      <c r="L36" s="102"/>
      <c r="M36" s="102"/>
      <c r="N36" s="102" t="s">
        <v>65</v>
      </c>
      <c r="O36" s="102"/>
      <c r="P36" s="102"/>
      <c r="Q36" s="107" t="s">
        <v>66</v>
      </c>
      <c r="R36" s="107"/>
      <c r="S36" s="107"/>
    </row>
    <row r="37" spans="1:19" x14ac:dyDescent="0.25">
      <c r="B37" s="111"/>
      <c r="C37" s="46" t="s">
        <v>9</v>
      </c>
      <c r="D37" s="46" t="s">
        <v>0</v>
      </c>
      <c r="E37" s="44" t="s">
        <v>1</v>
      </c>
      <c r="F37" s="44" t="s">
        <v>3</v>
      </c>
      <c r="G37" s="44" t="s">
        <v>243</v>
      </c>
      <c r="H37" s="97" t="s">
        <v>1</v>
      </c>
      <c r="I37" s="97" t="s">
        <v>3</v>
      </c>
      <c r="J37" s="97" t="s">
        <v>243</v>
      </c>
      <c r="K37" s="97" t="s">
        <v>1</v>
      </c>
      <c r="L37" s="97" t="s">
        <v>3</v>
      </c>
      <c r="M37" s="97" t="s">
        <v>243</v>
      </c>
      <c r="N37" s="97" t="s">
        <v>1</v>
      </c>
      <c r="O37" s="97" t="s">
        <v>3</v>
      </c>
      <c r="P37" s="97" t="s">
        <v>243</v>
      </c>
      <c r="Q37" s="97" t="s">
        <v>1</v>
      </c>
      <c r="R37" s="97" t="s">
        <v>3</v>
      </c>
      <c r="S37" s="97" t="s">
        <v>243</v>
      </c>
    </row>
    <row r="38" spans="1:19" ht="40.5" customHeight="1" x14ac:dyDescent="0.25">
      <c r="B38" s="24" t="s">
        <v>120</v>
      </c>
      <c r="C38" s="117">
        <v>1235043</v>
      </c>
      <c r="D38" s="117">
        <v>866043</v>
      </c>
      <c r="E38" s="25"/>
      <c r="F38" s="25"/>
      <c r="G38" s="25"/>
      <c r="H38" s="25"/>
      <c r="I38" s="25"/>
      <c r="J38" s="25"/>
      <c r="K38" s="44">
        <f>C38+E38+H38</f>
        <v>1235043</v>
      </c>
      <c r="L38" s="44">
        <f>C38+F38+I38</f>
        <v>1235043</v>
      </c>
      <c r="M38" s="44">
        <f>C38+G38+J38</f>
        <v>1235043</v>
      </c>
      <c r="N38" s="25"/>
      <c r="O38" s="25"/>
      <c r="P38" s="25"/>
      <c r="Q38" s="45">
        <f>K38+N38</f>
        <v>1235043</v>
      </c>
      <c r="R38" s="45">
        <f>L38+O38</f>
        <v>1235043</v>
      </c>
      <c r="S38" s="45">
        <f>M38+P38</f>
        <v>1235043</v>
      </c>
    </row>
    <row r="39" spans="1:19" x14ac:dyDescent="0.25">
      <c r="B39" s="24"/>
      <c r="C39" s="24"/>
      <c r="D39" s="24"/>
      <c r="E39" s="25"/>
      <c r="F39" s="25"/>
      <c r="G39" s="25"/>
      <c r="H39" s="25"/>
      <c r="I39" s="25"/>
      <c r="J39" s="25"/>
      <c r="K39" s="66">
        <f t="shared" ref="K39:K41" si="0">C39+E39+H39</f>
        <v>0</v>
      </c>
      <c r="L39" s="66">
        <f t="shared" ref="L39:L41" si="1">C39+F39+I39</f>
        <v>0</v>
      </c>
      <c r="M39" s="66">
        <f t="shared" ref="M39:M41" si="2">C39+G39+J39</f>
        <v>0</v>
      </c>
      <c r="N39" s="25"/>
      <c r="O39" s="25"/>
      <c r="P39" s="25"/>
      <c r="Q39" s="45">
        <f t="shared" ref="Q39:S41" si="3">K39+N39</f>
        <v>0</v>
      </c>
      <c r="R39" s="45">
        <f t="shared" si="3"/>
        <v>0</v>
      </c>
      <c r="S39" s="45">
        <f t="shared" si="3"/>
        <v>0</v>
      </c>
    </row>
    <row r="40" spans="1:19" x14ac:dyDescent="0.25">
      <c r="B40" s="24"/>
      <c r="C40" s="24"/>
      <c r="D40" s="24"/>
      <c r="E40" s="25"/>
      <c r="F40" s="25"/>
      <c r="G40" s="25"/>
      <c r="H40" s="25"/>
      <c r="I40" s="25"/>
      <c r="J40" s="25"/>
      <c r="K40" s="66">
        <f t="shared" si="0"/>
        <v>0</v>
      </c>
      <c r="L40" s="66">
        <f t="shared" si="1"/>
        <v>0</v>
      </c>
      <c r="M40" s="66">
        <f t="shared" si="2"/>
        <v>0</v>
      </c>
      <c r="N40" s="25"/>
      <c r="O40" s="25"/>
      <c r="P40" s="25"/>
      <c r="Q40" s="45">
        <f t="shared" si="3"/>
        <v>0</v>
      </c>
      <c r="R40" s="45">
        <f t="shared" si="3"/>
        <v>0</v>
      </c>
      <c r="S40" s="45">
        <f t="shared" si="3"/>
        <v>0</v>
      </c>
    </row>
    <row r="41" spans="1:19" x14ac:dyDescent="0.25">
      <c r="B41" s="24"/>
      <c r="C41" s="24"/>
      <c r="D41" s="24"/>
      <c r="E41" s="25"/>
      <c r="F41" s="25"/>
      <c r="G41" s="25"/>
      <c r="H41" s="25"/>
      <c r="I41" s="25"/>
      <c r="J41" s="25"/>
      <c r="K41" s="66">
        <f t="shared" si="0"/>
        <v>0</v>
      </c>
      <c r="L41" s="66">
        <f t="shared" si="1"/>
        <v>0</v>
      </c>
      <c r="M41" s="66">
        <f t="shared" si="2"/>
        <v>0</v>
      </c>
      <c r="N41" s="25"/>
      <c r="O41" s="25"/>
      <c r="P41" s="25"/>
      <c r="Q41" s="45">
        <f t="shared" si="3"/>
        <v>0</v>
      </c>
      <c r="R41" s="45">
        <f t="shared" si="3"/>
        <v>0</v>
      </c>
      <c r="S41" s="45">
        <f t="shared" si="3"/>
        <v>0</v>
      </c>
    </row>
    <row r="42" spans="1:19" ht="28.5" x14ac:dyDescent="0.25">
      <c r="B42" s="17" t="s">
        <v>101</v>
      </c>
      <c r="C42" s="24">
        <v>716075</v>
      </c>
      <c r="D42" s="24">
        <v>866043</v>
      </c>
      <c r="E42" s="44">
        <f>SUM(E38:E41)</f>
        <v>0</v>
      </c>
      <c r="F42" s="44">
        <f t="shared" ref="F42:J42" si="4">SUM(F38:F41)</f>
        <v>0</v>
      </c>
      <c r="G42" s="44">
        <f t="shared" si="4"/>
        <v>0</v>
      </c>
      <c r="H42" s="44">
        <f t="shared" si="4"/>
        <v>0</v>
      </c>
      <c r="I42" s="44">
        <f t="shared" si="4"/>
        <v>0</v>
      </c>
      <c r="J42" s="44">
        <f t="shared" si="4"/>
        <v>0</v>
      </c>
      <c r="K42" s="44">
        <f>C42+E42+H42</f>
        <v>716075</v>
      </c>
      <c r="L42" s="44">
        <f>C42+F42+I42</f>
        <v>716075</v>
      </c>
      <c r="M42" s="44">
        <f>C42+G42+J42</f>
        <v>716075</v>
      </c>
      <c r="N42" s="46" t="s">
        <v>2</v>
      </c>
      <c r="O42" s="46" t="s">
        <v>2</v>
      </c>
      <c r="P42" s="46" t="s">
        <v>2</v>
      </c>
      <c r="Q42" s="45" t="s">
        <v>2</v>
      </c>
      <c r="R42" s="45" t="s">
        <v>2</v>
      </c>
      <c r="S42" s="45" t="s">
        <v>2</v>
      </c>
    </row>
    <row r="43" spans="1:19" ht="28.5" x14ac:dyDescent="0.25">
      <c r="B43" s="17" t="s">
        <v>102</v>
      </c>
      <c r="C43" s="24"/>
      <c r="D43" s="24"/>
      <c r="E43" s="44" t="s">
        <v>36</v>
      </c>
      <c r="F43" s="44" t="s">
        <v>36</v>
      </c>
      <c r="G43" s="44" t="s">
        <v>36</v>
      </c>
      <c r="H43" s="44" t="s">
        <v>36</v>
      </c>
      <c r="I43" s="44" t="s">
        <v>36</v>
      </c>
      <c r="J43" s="44" t="s">
        <v>36</v>
      </c>
      <c r="K43" s="44">
        <f>C43</f>
        <v>0</v>
      </c>
      <c r="L43" s="44">
        <f>C43</f>
        <v>0</v>
      </c>
      <c r="M43" s="44">
        <f>C43</f>
        <v>0</v>
      </c>
      <c r="N43" s="46" t="s">
        <v>2</v>
      </c>
      <c r="O43" s="46" t="s">
        <v>2</v>
      </c>
      <c r="P43" s="46" t="s">
        <v>2</v>
      </c>
      <c r="Q43" s="45" t="s">
        <v>2</v>
      </c>
      <c r="R43" s="45" t="s">
        <v>2</v>
      </c>
      <c r="S43" s="45" t="s">
        <v>2</v>
      </c>
    </row>
    <row r="44" spans="1:19" x14ac:dyDescent="0.25">
      <c r="B44" s="17" t="s">
        <v>103</v>
      </c>
      <c r="C44" s="44">
        <f>SUM(C38:C41)</f>
        <v>1235043</v>
      </c>
      <c r="D44" s="74">
        <f>SUM(D38:D41)</f>
        <v>866043</v>
      </c>
      <c r="E44" s="44">
        <f>E42</f>
        <v>0</v>
      </c>
      <c r="F44" s="44">
        <f t="shared" ref="F44:J44" si="5">F42</f>
        <v>0</v>
      </c>
      <c r="G44" s="44">
        <f t="shared" si="5"/>
        <v>0</v>
      </c>
      <c r="H44" s="44">
        <f t="shared" si="5"/>
        <v>0</v>
      </c>
      <c r="I44" s="44">
        <f t="shared" si="5"/>
        <v>0</v>
      </c>
      <c r="J44" s="44">
        <f t="shared" si="5"/>
        <v>0</v>
      </c>
      <c r="K44" s="46">
        <f>K42+K43</f>
        <v>716075</v>
      </c>
      <c r="L44" s="46">
        <f t="shared" ref="L44:M44" si="6">L42+L43</f>
        <v>716075</v>
      </c>
      <c r="M44" s="46">
        <f t="shared" si="6"/>
        <v>716075</v>
      </c>
      <c r="N44" s="46">
        <f>SUM(N38:N41)</f>
        <v>0</v>
      </c>
      <c r="O44" s="46">
        <f t="shared" ref="O44:P44" si="7">SUM(O38:O41)</f>
        <v>0</v>
      </c>
      <c r="P44" s="46">
        <f t="shared" si="7"/>
        <v>0</v>
      </c>
      <c r="Q44" s="45">
        <f>K44+N44</f>
        <v>716075</v>
      </c>
      <c r="R44" s="45">
        <f>L44+O44</f>
        <v>716075</v>
      </c>
      <c r="S44" s="45">
        <f>M44+P44</f>
        <v>716075</v>
      </c>
    </row>
  </sheetData>
  <mergeCells count="13">
    <mergeCell ref="K17:K18"/>
    <mergeCell ref="B17:B18"/>
    <mergeCell ref="C17:C18"/>
    <mergeCell ref="D17:D18"/>
    <mergeCell ref="E17:E18"/>
    <mergeCell ref="F17:J17"/>
    <mergeCell ref="Q36:S36"/>
    <mergeCell ref="B32:E32"/>
    <mergeCell ref="B36:B37"/>
    <mergeCell ref="E36:G36"/>
    <mergeCell ref="H36:J36"/>
    <mergeCell ref="K36:M36"/>
    <mergeCell ref="N36:P36"/>
  </mergeCells>
  <dataValidations count="4">
    <dataValidation type="list" allowBlank="1" showInputMessage="1" showErrorMessage="1" sqref="B13">
      <formula1>$U$2:$U$4</formula1>
    </dataValidation>
    <dataValidation type="list" allowBlank="1" showInputMessage="1" showErrorMessage="1" sqref="D19:D22">
      <formula1>$V$2:$V$3</formula1>
    </dataValidation>
    <dataValidation showInputMessage="1" showErrorMessage="1" sqref="E19:E22"/>
    <dataValidation type="whole" operator="lessThan" allowBlank="1" showInputMessage="1" showErrorMessage="1" sqref="N38:P41">
      <formula1>0</formula1>
    </dataValidation>
  </dataValidations>
  <hyperlinks>
    <hyperlink ref="C12" location="_ftn1" display="_ftn1"/>
    <hyperlink ref="D12" location="_ftn2" display="_ftn2"/>
    <hyperlink ref="E12" location="_ftn3" display="_ftn3"/>
  </hyperlinks>
  <printOptions horizontalCentered="1"/>
  <pageMargins left="0.2" right="0.2" top="0.5" bottom="0.5" header="0.3" footer="0.3"/>
  <pageSetup paperSize="9" scale="8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1</xdr:col>
                    <xdr:colOff>85725</xdr:colOff>
                    <xdr:row>28</xdr:row>
                    <xdr:rowOff>0</xdr:rowOff>
                  </from>
                  <to>
                    <xdr:col>2</xdr:col>
                    <xdr:colOff>1171575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1</xdr:col>
                    <xdr:colOff>85725</xdr:colOff>
                    <xdr:row>25</xdr:row>
                    <xdr:rowOff>171450</xdr:rowOff>
                  </from>
                  <to>
                    <xdr:col>3</xdr:col>
                    <xdr:colOff>266700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Check Box 3">
              <controlPr defaultSize="0" autoFill="0" autoLine="0" autoPict="0">
                <anchor moveWithCells="1">
                  <from>
                    <xdr:col>1</xdr:col>
                    <xdr:colOff>85725</xdr:colOff>
                    <xdr:row>27</xdr:row>
                    <xdr:rowOff>28575</xdr:rowOff>
                  </from>
                  <to>
                    <xdr:col>3</xdr:col>
                    <xdr:colOff>266700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Check Box 4">
              <controlPr defaultSize="0" autoFill="0" autoLine="0" autoPict="0">
                <anchor moveWithCells="1">
                  <from>
                    <xdr:col>1</xdr:col>
                    <xdr:colOff>95250</xdr:colOff>
                    <xdr:row>29</xdr:row>
                    <xdr:rowOff>9525</xdr:rowOff>
                  </from>
                  <to>
                    <xdr:col>2</xdr:col>
                    <xdr:colOff>571500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6"/>
  <sheetViews>
    <sheetView topLeftCell="A31" zoomScaleNormal="100" workbookViewId="0">
      <selection activeCell="G41" sqref="G41"/>
    </sheetView>
  </sheetViews>
  <sheetFormatPr defaultRowHeight="15" x14ac:dyDescent="0.25"/>
  <cols>
    <col min="1" max="1" width="6" customWidth="1"/>
    <col min="2" max="2" width="33.140625" customWidth="1"/>
    <col min="3" max="3" width="24.85546875" customWidth="1"/>
    <col min="4" max="4" width="31.5703125" customWidth="1"/>
    <col min="5" max="5" width="40" customWidth="1"/>
    <col min="6" max="6" width="24.5703125" customWidth="1"/>
    <col min="7" max="7" width="22.5703125" customWidth="1"/>
    <col min="8" max="9" width="10.42578125" customWidth="1"/>
    <col min="10" max="10" width="15.28515625" customWidth="1"/>
    <col min="11" max="11" width="18.28515625" bestFit="1" customWidth="1"/>
    <col min="12" max="12" width="5.5703125" customWidth="1"/>
    <col min="13" max="13" width="5.85546875" bestFit="1" customWidth="1"/>
    <col min="14" max="14" width="9.5703125" customWidth="1"/>
    <col min="15" max="15" width="8.140625" customWidth="1"/>
    <col min="16" max="16" width="8" customWidth="1"/>
    <col min="21" max="23" width="0" hidden="1" customWidth="1"/>
  </cols>
  <sheetData>
    <row r="1" spans="1:23" ht="15.75" x14ac:dyDescent="0.25">
      <c r="A1" s="1" t="s">
        <v>35</v>
      </c>
      <c r="C1" s="1"/>
      <c r="D1" s="1"/>
      <c r="E1" s="1"/>
      <c r="F1" s="1"/>
      <c r="G1" s="1"/>
      <c r="H1" s="1"/>
      <c r="I1" s="1"/>
      <c r="J1" s="1"/>
      <c r="U1" s="4" t="s">
        <v>13</v>
      </c>
      <c r="V1" s="4" t="s">
        <v>14</v>
      </c>
      <c r="W1" s="4" t="s">
        <v>15</v>
      </c>
    </row>
    <row r="2" spans="1:23" x14ac:dyDescent="0.25">
      <c r="A2" s="5"/>
      <c r="C2" s="5"/>
      <c r="D2" s="5"/>
      <c r="E2" s="5"/>
      <c r="F2" s="5"/>
      <c r="G2" s="5"/>
      <c r="H2" s="5"/>
      <c r="I2" s="5"/>
      <c r="J2" s="5"/>
      <c r="U2" s="4" t="s">
        <v>16</v>
      </c>
      <c r="V2" s="4" t="s">
        <v>17</v>
      </c>
      <c r="W2" s="4"/>
    </row>
    <row r="3" spans="1:23" ht="15.75" customHeight="1" x14ac:dyDescent="0.25">
      <c r="A3" s="6" t="s">
        <v>18</v>
      </c>
      <c r="C3" s="7"/>
      <c r="D3" s="7"/>
      <c r="E3" s="7"/>
      <c r="F3" s="7"/>
      <c r="G3" s="5"/>
      <c r="H3" s="5"/>
      <c r="I3" s="5"/>
      <c r="J3" s="5"/>
      <c r="U3" s="4" t="s">
        <v>19</v>
      </c>
      <c r="V3" s="4" t="s">
        <v>20</v>
      </c>
      <c r="W3" s="4"/>
    </row>
    <row r="4" spans="1:23" ht="15.75" customHeight="1" x14ac:dyDescent="0.3">
      <c r="B4" s="8"/>
      <c r="C4" s="8"/>
      <c r="D4" s="8"/>
      <c r="E4" s="8"/>
      <c r="F4" s="8"/>
      <c r="G4" s="2"/>
      <c r="H4" s="2"/>
      <c r="I4" s="2"/>
      <c r="J4" s="2"/>
      <c r="U4" s="4" t="s">
        <v>21</v>
      </c>
      <c r="V4" s="4"/>
    </row>
    <row r="5" spans="1:23" ht="18.75" customHeight="1" x14ac:dyDescent="0.25">
      <c r="B5" s="30" t="s">
        <v>43</v>
      </c>
      <c r="C5" s="22">
        <v>1120</v>
      </c>
      <c r="E5" s="30" t="s">
        <v>47</v>
      </c>
      <c r="F5" s="22"/>
      <c r="H5" s="2"/>
      <c r="I5" s="2"/>
      <c r="J5" s="2"/>
    </row>
    <row r="6" spans="1:23" ht="19.5" customHeight="1" x14ac:dyDescent="0.25">
      <c r="B6" s="30" t="s">
        <v>44</v>
      </c>
      <c r="C6" s="22" t="s">
        <v>150</v>
      </c>
      <c r="E6" s="30" t="s">
        <v>48</v>
      </c>
      <c r="F6" s="22"/>
      <c r="H6" s="2"/>
      <c r="I6" s="2"/>
      <c r="J6" s="2"/>
    </row>
    <row r="7" spans="1:23" ht="18" customHeight="1" x14ac:dyDescent="0.25">
      <c r="B7" s="30" t="s">
        <v>45</v>
      </c>
      <c r="C7" s="22">
        <v>11005</v>
      </c>
      <c r="H7" s="2"/>
      <c r="I7" s="2"/>
      <c r="J7" s="2"/>
    </row>
    <row r="8" spans="1:23" ht="18" customHeight="1" x14ac:dyDescent="0.25">
      <c r="B8" s="30" t="s">
        <v>46</v>
      </c>
      <c r="C8" s="22" t="s">
        <v>153</v>
      </c>
      <c r="H8" s="2"/>
      <c r="I8" s="2"/>
      <c r="J8" s="2"/>
    </row>
    <row r="9" spans="1:23" ht="17.25" x14ac:dyDescent="0.25">
      <c r="B9" s="5"/>
      <c r="C9" s="5"/>
      <c r="D9" s="5"/>
      <c r="E9" s="5"/>
      <c r="F9" s="2"/>
      <c r="G9" s="2"/>
      <c r="H9" s="2"/>
      <c r="I9" s="2"/>
      <c r="J9" s="2"/>
    </row>
    <row r="10" spans="1:23" ht="15.75" customHeight="1" x14ac:dyDescent="0.25">
      <c r="A10" s="6" t="s">
        <v>22</v>
      </c>
      <c r="C10" s="2"/>
      <c r="D10" s="2"/>
      <c r="E10" s="2"/>
      <c r="F10" s="2"/>
      <c r="G10" s="2"/>
      <c r="H10" s="2"/>
      <c r="I10" s="2"/>
      <c r="J10" s="2"/>
    </row>
    <row r="11" spans="1:23" ht="17.25" x14ac:dyDescent="0.25">
      <c r="B11" s="2"/>
      <c r="C11" s="2"/>
      <c r="D11" s="2"/>
      <c r="E11" s="2"/>
      <c r="F11" s="2"/>
      <c r="G11" s="2"/>
      <c r="H11" s="2"/>
      <c r="I11" s="2"/>
      <c r="J11" s="2"/>
    </row>
    <row r="12" spans="1:23" ht="55.5" x14ac:dyDescent="0.25">
      <c r="B12" s="9" t="s">
        <v>49</v>
      </c>
      <c r="C12" s="36" t="s">
        <v>50</v>
      </c>
      <c r="D12" s="36" t="s">
        <v>51</v>
      </c>
      <c r="E12" s="36" t="s">
        <v>52</v>
      </c>
      <c r="F12" s="2"/>
      <c r="G12" s="2"/>
      <c r="H12" s="2"/>
      <c r="I12" s="2"/>
      <c r="J12" s="2"/>
    </row>
    <row r="13" spans="1:23" ht="135.75" x14ac:dyDescent="0.3">
      <c r="B13" s="23" t="s">
        <v>16</v>
      </c>
      <c r="C13" s="80" t="s">
        <v>154</v>
      </c>
      <c r="D13" s="78" t="s">
        <v>155</v>
      </c>
      <c r="E13" s="78" t="s">
        <v>156</v>
      </c>
      <c r="F13" s="8"/>
      <c r="G13" s="2"/>
      <c r="H13" s="2"/>
      <c r="I13" s="2"/>
      <c r="J13" s="8"/>
    </row>
    <row r="14" spans="1:23" ht="17.25" x14ac:dyDescent="0.3">
      <c r="B14" s="10"/>
      <c r="C14" s="10"/>
      <c r="D14" s="10"/>
      <c r="E14" s="10"/>
      <c r="F14" s="2"/>
      <c r="G14" s="2"/>
      <c r="H14" s="2"/>
      <c r="I14" s="2"/>
      <c r="J14" s="8"/>
    </row>
    <row r="15" spans="1:23" ht="17.25" x14ac:dyDescent="0.3">
      <c r="A15" s="6" t="s">
        <v>23</v>
      </c>
      <c r="C15" s="2"/>
      <c r="D15" s="2"/>
      <c r="E15" s="2"/>
      <c r="F15" s="2"/>
      <c r="G15" s="2"/>
      <c r="H15" s="2"/>
      <c r="I15" s="2"/>
      <c r="J15" s="8"/>
    </row>
    <row r="16" spans="1:23" ht="17.25" x14ac:dyDescent="0.3">
      <c r="B16" s="10"/>
      <c r="C16" s="2"/>
      <c r="D16" s="2"/>
      <c r="E16" s="2"/>
      <c r="F16" s="2"/>
      <c r="G16" s="2"/>
      <c r="H16" s="2"/>
      <c r="I16" s="2"/>
      <c r="J16" s="8"/>
    </row>
    <row r="17" spans="1:11" ht="15" customHeight="1" x14ac:dyDescent="0.25">
      <c r="B17" s="113" t="s">
        <v>53</v>
      </c>
      <c r="C17" s="113" t="s">
        <v>54</v>
      </c>
      <c r="D17" s="113" t="s">
        <v>55</v>
      </c>
      <c r="E17" s="113" t="s">
        <v>56</v>
      </c>
      <c r="F17" s="112" t="s">
        <v>57</v>
      </c>
      <c r="G17" s="112"/>
      <c r="H17" s="112"/>
      <c r="I17" s="112"/>
      <c r="J17" s="112"/>
      <c r="K17" s="112" t="s">
        <v>58</v>
      </c>
    </row>
    <row r="18" spans="1:11" ht="27" x14ac:dyDescent="0.25">
      <c r="B18" s="113"/>
      <c r="C18" s="113"/>
      <c r="D18" s="113"/>
      <c r="E18" s="113"/>
      <c r="F18" s="47" t="s">
        <v>241</v>
      </c>
      <c r="G18" s="47" t="s">
        <v>242</v>
      </c>
      <c r="H18" s="47" t="s">
        <v>1</v>
      </c>
      <c r="I18" s="47" t="s">
        <v>3</v>
      </c>
      <c r="J18" s="47" t="s">
        <v>243</v>
      </c>
      <c r="K18" s="112"/>
    </row>
    <row r="19" spans="1:11" ht="58.5" customHeight="1" x14ac:dyDescent="0.25">
      <c r="B19" s="80" t="s">
        <v>214</v>
      </c>
      <c r="C19" s="23" t="s">
        <v>215</v>
      </c>
      <c r="D19" s="23" t="s">
        <v>20</v>
      </c>
      <c r="E19" s="23" t="s">
        <v>158</v>
      </c>
      <c r="F19" s="23">
        <v>104</v>
      </c>
      <c r="G19" s="92" t="s">
        <v>253</v>
      </c>
      <c r="H19" s="23" t="s">
        <v>253</v>
      </c>
      <c r="I19" s="23" t="s">
        <v>253</v>
      </c>
      <c r="J19" s="23" t="s">
        <v>253</v>
      </c>
      <c r="K19" s="23"/>
    </row>
    <row r="20" spans="1:11" ht="81" x14ac:dyDescent="0.25">
      <c r="B20" s="78" t="s">
        <v>213</v>
      </c>
      <c r="C20" s="23" t="s">
        <v>206</v>
      </c>
      <c r="D20" s="23" t="s">
        <v>17</v>
      </c>
      <c r="E20" s="23"/>
      <c r="F20" s="23">
        <v>5624.4</v>
      </c>
      <c r="G20" s="23" t="s">
        <v>254</v>
      </c>
      <c r="H20" s="23" t="s">
        <v>254</v>
      </c>
      <c r="I20" s="23" t="s">
        <v>254</v>
      </c>
      <c r="J20" s="23" t="s">
        <v>254</v>
      </c>
      <c r="K20" s="23"/>
    </row>
    <row r="21" spans="1:11" ht="54" x14ac:dyDescent="0.25">
      <c r="B21" s="78" t="s">
        <v>216</v>
      </c>
      <c r="C21" s="23" t="s">
        <v>217</v>
      </c>
      <c r="D21" s="23" t="s">
        <v>20</v>
      </c>
      <c r="E21" s="23" t="s">
        <v>158</v>
      </c>
      <c r="F21" s="23">
        <v>201</v>
      </c>
      <c r="G21" s="92" t="s">
        <v>251</v>
      </c>
      <c r="H21" s="23">
        <v>180</v>
      </c>
      <c r="I21" s="23">
        <v>230</v>
      </c>
      <c r="J21" s="23">
        <v>280</v>
      </c>
      <c r="K21" s="23"/>
    </row>
    <row r="22" spans="1:11" ht="51.75" customHeight="1" x14ac:dyDescent="0.25">
      <c r="B22" s="78" t="s">
        <v>218</v>
      </c>
      <c r="C22" s="23" t="s">
        <v>206</v>
      </c>
      <c r="D22" s="23" t="s">
        <v>17</v>
      </c>
      <c r="E22" s="23" t="s">
        <v>219</v>
      </c>
      <c r="F22" s="23">
        <v>2735.8</v>
      </c>
      <c r="G22" s="92" t="s">
        <v>252</v>
      </c>
      <c r="H22" s="23">
        <v>2204.6</v>
      </c>
      <c r="I22" s="23">
        <v>2204.6</v>
      </c>
      <c r="J22" s="23">
        <v>2204.6</v>
      </c>
      <c r="K22" s="23"/>
    </row>
    <row r="23" spans="1:11" x14ac:dyDescent="0.25">
      <c r="B23" s="23"/>
      <c r="C23" s="23"/>
      <c r="D23" s="23"/>
      <c r="E23" s="23"/>
      <c r="F23" s="23"/>
      <c r="G23" s="23"/>
      <c r="H23" s="23"/>
      <c r="I23" s="23"/>
      <c r="J23" s="23"/>
      <c r="K23" s="23"/>
    </row>
    <row r="24" spans="1:11" x14ac:dyDescent="0.25">
      <c r="B24" s="23"/>
      <c r="C24" s="23"/>
      <c r="D24" s="23"/>
      <c r="E24" s="23"/>
      <c r="F24" s="84">
        <v>98228.4</v>
      </c>
      <c r="G24" s="84" t="s">
        <v>157</v>
      </c>
      <c r="H24" s="84">
        <v>207695.3</v>
      </c>
      <c r="I24" s="84">
        <v>207695.3</v>
      </c>
      <c r="J24" s="84">
        <v>207695.3</v>
      </c>
      <c r="K24" s="23"/>
    </row>
    <row r="25" spans="1:11" ht="17.25" x14ac:dyDescent="0.25">
      <c r="B25" s="2"/>
      <c r="C25" s="2"/>
      <c r="D25" s="2"/>
      <c r="E25" s="2"/>
      <c r="F25" s="2"/>
      <c r="G25" s="2"/>
      <c r="H25" s="2"/>
      <c r="I25" s="2"/>
      <c r="J25" s="2"/>
    </row>
    <row r="26" spans="1:11" ht="15.75" x14ac:dyDescent="0.25">
      <c r="A26" s="11" t="s">
        <v>24</v>
      </c>
      <c r="C26" s="12"/>
      <c r="D26" s="12"/>
      <c r="E26" s="12"/>
      <c r="F26" s="12"/>
      <c r="G26" s="12"/>
      <c r="H26" s="12"/>
      <c r="I26" s="12"/>
      <c r="J26" s="12"/>
    </row>
    <row r="27" spans="1:11" x14ac:dyDescent="0.25">
      <c r="A27" s="13"/>
      <c r="C27" s="14"/>
      <c r="D27" s="14"/>
      <c r="E27" s="14"/>
      <c r="F27" s="14"/>
      <c r="G27" s="14"/>
      <c r="H27" s="14"/>
      <c r="I27" s="14"/>
      <c r="J27" s="14"/>
    </row>
    <row r="28" spans="1:11" x14ac:dyDescent="0.25">
      <c r="A28" s="15" t="s">
        <v>25</v>
      </c>
      <c r="C28" s="16"/>
      <c r="D28" s="16"/>
      <c r="E28" s="12"/>
      <c r="F28" s="12"/>
      <c r="G28" s="12"/>
      <c r="H28" s="12"/>
      <c r="I28" s="12"/>
      <c r="J28" s="12"/>
    </row>
    <row r="29" spans="1:11" x14ac:dyDescent="0.25">
      <c r="B29" s="16"/>
      <c r="C29" s="16"/>
      <c r="D29" s="16"/>
      <c r="E29" s="12"/>
      <c r="F29" s="12"/>
      <c r="G29" s="12"/>
      <c r="H29" s="12"/>
      <c r="I29" s="12"/>
      <c r="J29" s="12"/>
    </row>
    <row r="30" spans="1:11" x14ac:dyDescent="0.25">
      <c r="B30" s="16"/>
      <c r="C30" s="16"/>
      <c r="D30" s="16"/>
      <c r="E30" s="12"/>
      <c r="F30" s="12"/>
      <c r="G30" s="12"/>
      <c r="H30" s="12"/>
      <c r="I30" s="12"/>
      <c r="J30" s="12"/>
    </row>
    <row r="31" spans="1:11" x14ac:dyDescent="0.25">
      <c r="B31" s="16"/>
      <c r="C31" s="16"/>
      <c r="D31" s="16"/>
      <c r="E31" s="12"/>
      <c r="F31" s="12"/>
      <c r="G31" s="12"/>
      <c r="H31" s="12"/>
      <c r="I31" s="12"/>
      <c r="J31" s="12"/>
    </row>
    <row r="32" spans="1:11" x14ac:dyDescent="0.25">
      <c r="B32" s="16"/>
      <c r="C32" s="16"/>
      <c r="D32" s="16"/>
      <c r="E32" s="12"/>
      <c r="F32" s="12"/>
      <c r="G32" s="12"/>
      <c r="H32" s="12"/>
      <c r="I32" s="12"/>
      <c r="J32" s="12"/>
    </row>
    <row r="33" spans="1:19" x14ac:dyDescent="0.25">
      <c r="A33" s="15" t="s">
        <v>26</v>
      </c>
      <c r="E33" s="12"/>
      <c r="F33" s="12"/>
      <c r="G33" s="12"/>
      <c r="H33" s="12"/>
      <c r="I33" s="12"/>
      <c r="J33" s="12"/>
    </row>
    <row r="34" spans="1:19" ht="62.25" customHeight="1" x14ac:dyDescent="0.25">
      <c r="B34" s="108"/>
      <c r="C34" s="109"/>
      <c r="D34" s="109"/>
      <c r="E34" s="110"/>
      <c r="F34" s="12"/>
      <c r="G34" s="12"/>
      <c r="H34" s="12"/>
      <c r="I34" s="12"/>
      <c r="J34" s="12"/>
    </row>
    <row r="35" spans="1:19" ht="17.25" x14ac:dyDescent="0.25">
      <c r="B35" s="2"/>
      <c r="C35" s="2"/>
      <c r="D35" s="2"/>
      <c r="E35" s="12"/>
      <c r="F35" s="12"/>
      <c r="G35" s="12"/>
      <c r="H35" s="12"/>
      <c r="I35" s="12"/>
      <c r="J35" s="12"/>
    </row>
    <row r="36" spans="1:19" x14ac:dyDescent="0.25">
      <c r="A36" s="6" t="s">
        <v>27</v>
      </c>
    </row>
    <row r="38" spans="1:19" ht="54.75" customHeight="1" x14ac:dyDescent="0.25">
      <c r="B38" s="111" t="s">
        <v>59</v>
      </c>
      <c r="C38" s="46" t="s">
        <v>60</v>
      </c>
      <c r="D38" s="46" t="s">
        <v>61</v>
      </c>
      <c r="E38" s="102" t="s">
        <v>62</v>
      </c>
      <c r="F38" s="102"/>
      <c r="G38" s="102"/>
      <c r="H38" s="102" t="s">
        <v>63</v>
      </c>
      <c r="I38" s="102"/>
      <c r="J38" s="102"/>
      <c r="K38" s="102" t="s">
        <v>64</v>
      </c>
      <c r="L38" s="102"/>
      <c r="M38" s="102"/>
      <c r="N38" s="102" t="s">
        <v>65</v>
      </c>
      <c r="O38" s="102"/>
      <c r="P38" s="102"/>
      <c r="Q38" s="107" t="s">
        <v>66</v>
      </c>
      <c r="R38" s="107"/>
      <c r="S38" s="107"/>
    </row>
    <row r="39" spans="1:19" ht="27" x14ac:dyDescent="0.25">
      <c r="B39" s="111"/>
      <c r="C39" s="46" t="s">
        <v>9</v>
      </c>
      <c r="D39" s="46" t="s">
        <v>0</v>
      </c>
      <c r="E39" s="44" t="s">
        <v>1</v>
      </c>
      <c r="F39" s="44" t="s">
        <v>3</v>
      </c>
      <c r="G39" s="44" t="s">
        <v>243</v>
      </c>
      <c r="H39" s="97" t="s">
        <v>1</v>
      </c>
      <c r="I39" s="97" t="s">
        <v>3</v>
      </c>
      <c r="J39" s="97" t="s">
        <v>243</v>
      </c>
      <c r="K39" s="97" t="s">
        <v>1</v>
      </c>
      <c r="L39" s="97" t="s">
        <v>3</v>
      </c>
      <c r="M39" s="97" t="s">
        <v>243</v>
      </c>
      <c r="N39" s="97" t="s">
        <v>1</v>
      </c>
      <c r="O39" s="97" t="s">
        <v>3</v>
      </c>
      <c r="P39" s="97" t="s">
        <v>243</v>
      </c>
      <c r="Q39" s="97" t="s">
        <v>1</v>
      </c>
      <c r="R39" s="97" t="s">
        <v>3</v>
      </c>
      <c r="S39" s="97" t="s">
        <v>243</v>
      </c>
    </row>
    <row r="40" spans="1:19" ht="40.5" x14ac:dyDescent="0.25">
      <c r="B40" s="24" t="s">
        <v>152</v>
      </c>
      <c r="C40" s="24">
        <v>195480.9</v>
      </c>
      <c r="D40" s="24">
        <v>175211.5</v>
      </c>
      <c r="E40" s="25">
        <v>23824.2</v>
      </c>
      <c r="F40" s="25">
        <v>23824.2</v>
      </c>
      <c r="G40" s="25">
        <v>23824.2</v>
      </c>
      <c r="H40" s="25"/>
      <c r="I40" s="25"/>
      <c r="J40" s="25"/>
      <c r="K40" s="44">
        <f>C40+E40+H40</f>
        <v>219305.1</v>
      </c>
      <c r="L40" s="44">
        <f>C40+F40+I40</f>
        <v>219305.1</v>
      </c>
      <c r="M40" s="44">
        <f>C40+G40+J40</f>
        <v>219305.1</v>
      </c>
      <c r="N40" s="25"/>
      <c r="O40" s="25"/>
      <c r="P40" s="25"/>
      <c r="Q40" s="45">
        <f>K40+N40</f>
        <v>219305.1</v>
      </c>
      <c r="R40" s="45">
        <f>L40+O40</f>
        <v>219305.1</v>
      </c>
      <c r="S40" s="45">
        <f>M40+P40</f>
        <v>219305.1</v>
      </c>
    </row>
    <row r="41" spans="1:19" x14ac:dyDescent="0.25">
      <c r="B41" s="24"/>
      <c r="C41" s="24"/>
      <c r="D41" s="24"/>
      <c r="E41" s="25"/>
      <c r="F41" s="25"/>
      <c r="G41" s="25"/>
      <c r="H41" s="25"/>
      <c r="I41" s="25"/>
      <c r="J41" s="25"/>
      <c r="K41" s="66">
        <f t="shared" ref="K41:K43" si="0">C41+E41+H41</f>
        <v>0</v>
      </c>
      <c r="L41" s="66">
        <f t="shared" ref="L41:L43" si="1">C41+F41+I41</f>
        <v>0</v>
      </c>
      <c r="M41" s="66">
        <f t="shared" ref="M41:M43" si="2">C41+G41+J41</f>
        <v>0</v>
      </c>
      <c r="N41" s="25"/>
      <c r="O41" s="25"/>
      <c r="P41" s="25"/>
      <c r="Q41" s="45">
        <f t="shared" ref="Q41:S43" si="3">K41+N41</f>
        <v>0</v>
      </c>
      <c r="R41" s="45">
        <f t="shared" si="3"/>
        <v>0</v>
      </c>
      <c r="S41" s="45">
        <f t="shared" si="3"/>
        <v>0</v>
      </c>
    </row>
    <row r="42" spans="1:19" x14ac:dyDescent="0.25">
      <c r="B42" s="24"/>
      <c r="C42" s="24"/>
      <c r="D42" s="24"/>
      <c r="E42" s="25"/>
      <c r="F42" s="25"/>
      <c r="G42" s="25"/>
      <c r="H42" s="25"/>
      <c r="I42" s="25"/>
      <c r="J42" s="25"/>
      <c r="K42" s="66">
        <f t="shared" si="0"/>
        <v>0</v>
      </c>
      <c r="L42" s="66">
        <f t="shared" si="1"/>
        <v>0</v>
      </c>
      <c r="M42" s="66">
        <f t="shared" si="2"/>
        <v>0</v>
      </c>
      <c r="N42" s="25"/>
      <c r="O42" s="25"/>
      <c r="P42" s="25"/>
      <c r="Q42" s="45">
        <f t="shared" si="3"/>
        <v>0</v>
      </c>
      <c r="R42" s="45">
        <f t="shared" si="3"/>
        <v>0</v>
      </c>
      <c r="S42" s="45">
        <f t="shared" si="3"/>
        <v>0</v>
      </c>
    </row>
    <row r="43" spans="1:19" x14ac:dyDescent="0.25">
      <c r="B43" s="24"/>
      <c r="C43" s="24"/>
      <c r="D43" s="24"/>
      <c r="E43" s="25"/>
      <c r="F43" s="25"/>
      <c r="G43" s="25"/>
      <c r="H43" s="25"/>
      <c r="I43" s="25"/>
      <c r="J43" s="25"/>
      <c r="K43" s="66">
        <f t="shared" si="0"/>
        <v>0</v>
      </c>
      <c r="L43" s="66">
        <f t="shared" si="1"/>
        <v>0</v>
      </c>
      <c r="M43" s="66">
        <f t="shared" si="2"/>
        <v>0</v>
      </c>
      <c r="N43" s="25"/>
      <c r="O43" s="25"/>
      <c r="P43" s="25"/>
      <c r="Q43" s="45">
        <f t="shared" si="3"/>
        <v>0</v>
      </c>
      <c r="R43" s="45">
        <f t="shared" si="3"/>
        <v>0</v>
      </c>
      <c r="S43" s="45">
        <f t="shared" si="3"/>
        <v>0</v>
      </c>
    </row>
    <row r="44" spans="1:19" ht="28.5" x14ac:dyDescent="0.25">
      <c r="B44" s="17" t="s">
        <v>101</v>
      </c>
      <c r="C44" s="24">
        <v>98228.4</v>
      </c>
      <c r="D44" s="24">
        <v>175211.5</v>
      </c>
      <c r="E44" s="44">
        <f>SUM(E40:E43)</f>
        <v>23824.2</v>
      </c>
      <c r="F44" s="44">
        <f t="shared" ref="F44:J44" si="4">SUM(F40:F43)</f>
        <v>23824.2</v>
      </c>
      <c r="G44" s="44">
        <f t="shared" si="4"/>
        <v>23824.2</v>
      </c>
      <c r="H44" s="44">
        <f t="shared" si="4"/>
        <v>0</v>
      </c>
      <c r="I44" s="44">
        <f t="shared" si="4"/>
        <v>0</v>
      </c>
      <c r="J44" s="44">
        <f t="shared" si="4"/>
        <v>0</v>
      </c>
      <c r="K44" s="44">
        <f>C44+E44+H44</f>
        <v>122052.59999999999</v>
      </c>
      <c r="L44" s="44">
        <f>C44+F44+I44</f>
        <v>122052.59999999999</v>
      </c>
      <c r="M44" s="44">
        <f>C44+G44+J44</f>
        <v>122052.59999999999</v>
      </c>
      <c r="N44" s="46" t="s">
        <v>2</v>
      </c>
      <c r="O44" s="46" t="s">
        <v>2</v>
      </c>
      <c r="P44" s="46" t="s">
        <v>2</v>
      </c>
      <c r="Q44" s="45" t="s">
        <v>2</v>
      </c>
      <c r="R44" s="45" t="s">
        <v>2</v>
      </c>
      <c r="S44" s="45" t="s">
        <v>2</v>
      </c>
    </row>
    <row r="45" spans="1:19" ht="28.5" x14ac:dyDescent="0.25">
      <c r="B45" s="17" t="s">
        <v>102</v>
      </c>
      <c r="C45" s="24"/>
      <c r="D45" s="24"/>
      <c r="E45" s="44" t="s">
        <v>36</v>
      </c>
      <c r="F45" s="44" t="s">
        <v>36</v>
      </c>
      <c r="G45" s="44" t="s">
        <v>36</v>
      </c>
      <c r="H45" s="44" t="s">
        <v>36</v>
      </c>
      <c r="I45" s="44" t="s">
        <v>36</v>
      </c>
      <c r="J45" s="44" t="s">
        <v>36</v>
      </c>
      <c r="K45" s="44">
        <f>C45</f>
        <v>0</v>
      </c>
      <c r="L45" s="44">
        <f>C45</f>
        <v>0</v>
      </c>
      <c r="M45" s="44">
        <f>C45</f>
        <v>0</v>
      </c>
      <c r="N45" s="46" t="s">
        <v>2</v>
      </c>
      <c r="O45" s="46" t="s">
        <v>2</v>
      </c>
      <c r="P45" s="46" t="s">
        <v>2</v>
      </c>
      <c r="Q45" s="45" t="s">
        <v>2</v>
      </c>
      <c r="R45" s="45" t="s">
        <v>2</v>
      </c>
      <c r="S45" s="45" t="s">
        <v>2</v>
      </c>
    </row>
    <row r="46" spans="1:19" x14ac:dyDescent="0.25">
      <c r="B46" s="17" t="s">
        <v>103</v>
      </c>
      <c r="C46" s="44">
        <f>SUM(C40:C43)</f>
        <v>195480.9</v>
      </c>
      <c r="D46" s="44">
        <f>SUM(D40:D43)</f>
        <v>175211.5</v>
      </c>
      <c r="E46" s="44">
        <f>E44</f>
        <v>23824.2</v>
      </c>
      <c r="F46" s="44">
        <f t="shared" ref="F46:J46" si="5">F44</f>
        <v>23824.2</v>
      </c>
      <c r="G46" s="44">
        <f t="shared" si="5"/>
        <v>23824.2</v>
      </c>
      <c r="H46" s="44">
        <f t="shared" si="5"/>
        <v>0</v>
      </c>
      <c r="I46" s="44">
        <f t="shared" si="5"/>
        <v>0</v>
      </c>
      <c r="J46" s="44">
        <f t="shared" si="5"/>
        <v>0</v>
      </c>
      <c r="K46" s="46">
        <f>K44+K45</f>
        <v>122052.59999999999</v>
      </c>
      <c r="L46" s="46">
        <f t="shared" ref="L46:M46" si="6">L44+L45</f>
        <v>122052.59999999999</v>
      </c>
      <c r="M46" s="46">
        <f t="shared" si="6"/>
        <v>122052.59999999999</v>
      </c>
      <c r="N46" s="46">
        <f>SUM(N40:N43)</f>
        <v>0</v>
      </c>
      <c r="O46" s="46">
        <f t="shared" ref="O46:P46" si="7">SUM(O40:O43)</f>
        <v>0</v>
      </c>
      <c r="P46" s="46">
        <f t="shared" si="7"/>
        <v>0</v>
      </c>
      <c r="Q46" s="45">
        <f>K46+N46</f>
        <v>122052.59999999999</v>
      </c>
      <c r="R46" s="45">
        <f>L46+O46</f>
        <v>122052.59999999999</v>
      </c>
      <c r="S46" s="45">
        <f>M46+P46</f>
        <v>122052.59999999999</v>
      </c>
    </row>
  </sheetData>
  <mergeCells count="13">
    <mergeCell ref="K17:K18"/>
    <mergeCell ref="B17:B18"/>
    <mergeCell ref="C17:C18"/>
    <mergeCell ref="D17:D18"/>
    <mergeCell ref="E17:E18"/>
    <mergeCell ref="F17:J17"/>
    <mergeCell ref="Q38:S38"/>
    <mergeCell ref="B34:E34"/>
    <mergeCell ref="B38:B39"/>
    <mergeCell ref="E38:G38"/>
    <mergeCell ref="H38:J38"/>
    <mergeCell ref="K38:M38"/>
    <mergeCell ref="N38:P38"/>
  </mergeCells>
  <dataValidations count="4">
    <dataValidation type="list" allowBlank="1" showInputMessage="1" showErrorMessage="1" sqref="B13">
      <formula1>$U$2:$U$4</formula1>
    </dataValidation>
    <dataValidation type="list" allowBlank="1" showInputMessage="1" showErrorMessage="1" sqref="D19:D24">
      <formula1>$V$2:$V$3</formula1>
    </dataValidation>
    <dataValidation showInputMessage="1" showErrorMessage="1" sqref="E19:E24"/>
    <dataValidation type="whole" operator="lessThan" allowBlank="1" showInputMessage="1" showErrorMessage="1" sqref="N40:P43">
      <formula1>0</formula1>
    </dataValidation>
  </dataValidations>
  <hyperlinks>
    <hyperlink ref="C12" location="_ftn1" display="_ftn1"/>
    <hyperlink ref="D12" location="_ftn2" display="_ftn2"/>
    <hyperlink ref="E12" location="_ftn3" display="_ftn3"/>
  </hyperlinks>
  <printOptions horizontalCentered="1"/>
  <pageMargins left="0.2" right="0.2" top="0.5" bottom="0.5" header="0.3" footer="0.3"/>
  <pageSetup paperSize="9" scale="8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defaultSize="0" autoFill="0" autoLine="0" autoPict="0">
                <anchor moveWithCells="1">
                  <from>
                    <xdr:col>1</xdr:col>
                    <xdr:colOff>85725</xdr:colOff>
                    <xdr:row>30</xdr:row>
                    <xdr:rowOff>0</xdr:rowOff>
                  </from>
                  <to>
                    <xdr:col>2</xdr:col>
                    <xdr:colOff>1171575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defaultSize="0" autoFill="0" autoLine="0" autoPict="0">
                <anchor moveWithCells="1">
                  <from>
                    <xdr:col>1</xdr:col>
                    <xdr:colOff>85725</xdr:colOff>
                    <xdr:row>27</xdr:row>
                    <xdr:rowOff>171450</xdr:rowOff>
                  </from>
                  <to>
                    <xdr:col>3</xdr:col>
                    <xdr:colOff>266700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6" name="Check Box 3">
              <controlPr defaultSize="0" autoFill="0" autoLine="0" autoPict="0">
                <anchor moveWithCells="1">
                  <from>
                    <xdr:col>1</xdr:col>
                    <xdr:colOff>85725</xdr:colOff>
                    <xdr:row>29</xdr:row>
                    <xdr:rowOff>28575</xdr:rowOff>
                  </from>
                  <to>
                    <xdr:col>3</xdr:col>
                    <xdr:colOff>266700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6" r:id="rId7" name="Check Box 4">
              <controlPr defaultSize="0" autoFill="0" autoLine="0" autoPict="0">
                <anchor moveWithCells="1">
                  <from>
                    <xdr:col>1</xdr:col>
                    <xdr:colOff>95250</xdr:colOff>
                    <xdr:row>31</xdr:row>
                    <xdr:rowOff>9525</xdr:rowOff>
                  </from>
                  <to>
                    <xdr:col>2</xdr:col>
                    <xdr:colOff>571500</xdr:colOff>
                    <xdr:row>32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2</vt:i4>
      </vt:variant>
    </vt:vector>
  </HeadingPairs>
  <TitlesOfParts>
    <vt:vector size="22" baseType="lpstr">
      <vt:lpstr>Լրացման պահանջներ</vt:lpstr>
      <vt:lpstr>Հ1 Ձև1 </vt:lpstr>
      <vt:lpstr>Հ1 Ձև 2 (1)</vt:lpstr>
      <vt:lpstr>Հ1 Ձև 2 (4)</vt:lpstr>
      <vt:lpstr>Հ1 Ձև 2 (5)</vt:lpstr>
      <vt:lpstr>Հ1 Ձև 2 (6)</vt:lpstr>
      <vt:lpstr>Հ1 Ձև 2 (7)</vt:lpstr>
      <vt:lpstr>Հ1 Ձև 2 (8)</vt:lpstr>
      <vt:lpstr>Հ1 Ձև 2 (12)</vt:lpstr>
      <vt:lpstr>Հ1 Ձև 2 (14)</vt:lpstr>
      <vt:lpstr>Հ1 Ձև 2 (15)</vt:lpstr>
      <vt:lpstr>Հ1 Ձև 2 (16)</vt:lpstr>
      <vt:lpstr>Հ1 Ձև 2 (17)</vt:lpstr>
      <vt:lpstr>Հ1 Ձև 2 (18)</vt:lpstr>
      <vt:lpstr>Հ1 Ձև 2 (19)</vt:lpstr>
      <vt:lpstr>Հ1 Ձև 2 (20)</vt:lpstr>
      <vt:lpstr>Հ1 Ձև 2 (22)</vt:lpstr>
      <vt:lpstr>Հ1 Ձև 2 (23)</vt:lpstr>
      <vt:lpstr>Հ1 Ձև 2 (24)</vt:lpstr>
      <vt:lpstr>Հ1 Ձև 2 (26)</vt:lpstr>
      <vt:lpstr>'Հ1 Ձև1 '!_ftnref1</vt:lpstr>
      <vt:lpstr>'Հ1 Ձև1 '!_ftnref2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2024-03-19T08:56:17Z</dcterms:modified>
</cp:coreProperties>
</file>